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8535" yWindow="-165" windowWidth="25950" windowHeight="11700" activeTab="1"/>
  </bookViews>
  <sheets>
    <sheet name="Инструкция по заполнению" sheetId="3" r:id="rId1"/>
    <sheet name="РасшифровкиДата1" sheetId="4" r:id="rId2"/>
    <sheet name="РасшифровкиДата2" sheetId="5" r:id="rId3"/>
    <sheet name="РасшифровкиДата3" sheetId="6" state="hidden" r:id="rId4"/>
    <sheet name="РасшифровкиДата4" sheetId="7" state="hidden" r:id="rId5"/>
    <sheet name="РасшифровкиДата5" sheetId="8" state="hidden" r:id="rId6"/>
    <sheet name="КП  ФЛ" sheetId="9" r:id="rId7"/>
    <sheet name="Баланс" sheetId="1" r:id="rId8"/>
  </sheets>
  <calcPr calcId="145621"/>
</workbook>
</file>

<file path=xl/calcChain.xml><?xml version="1.0" encoding="utf-8"?>
<calcChain xmlns="http://schemas.openxmlformats.org/spreadsheetml/2006/main">
  <c r="R274" i="8" l="1"/>
  <c r="R268" i="8"/>
  <c r="R266" i="8"/>
  <c r="R260" i="8"/>
  <c r="H254" i="8"/>
  <c r="Q252" i="8"/>
  <c r="H252" i="8"/>
  <c r="R249" i="8"/>
  <c r="Q249" i="8"/>
  <c r="R238" i="8"/>
  <c r="Q238" i="8"/>
  <c r="R236" i="8"/>
  <c r="R250" i="8" s="1"/>
  <c r="Q236" i="8"/>
  <c r="R225" i="8"/>
  <c r="Q225" i="8"/>
  <c r="R223" i="8"/>
  <c r="Q223" i="8"/>
  <c r="R212" i="8"/>
  <c r="Q212" i="8"/>
  <c r="R206" i="8"/>
  <c r="Q206" i="8"/>
  <c r="R195" i="8"/>
  <c r="Q195" i="8"/>
  <c r="R193" i="8"/>
  <c r="R207" i="8" s="1"/>
  <c r="Q193" i="8"/>
  <c r="R182" i="8"/>
  <c r="Q182" i="8"/>
  <c r="R180" i="8"/>
  <c r="Q180" i="8"/>
  <c r="R169" i="8"/>
  <c r="Q169" i="8"/>
  <c r="Q163" i="8"/>
  <c r="P163" i="8"/>
  <c r="P152" i="8"/>
  <c r="Q150" i="8"/>
  <c r="Q164" i="8" s="1"/>
  <c r="P150" i="8"/>
  <c r="P139" i="8"/>
  <c r="R133" i="8"/>
  <c r="R122" i="8"/>
  <c r="R120" i="8"/>
  <c r="R109" i="8"/>
  <c r="R107" i="8"/>
  <c r="R96" i="8"/>
  <c r="R94" i="8"/>
  <c r="R83" i="8"/>
  <c r="N77" i="8"/>
  <c r="L77" i="8"/>
  <c r="N69" i="8"/>
  <c r="L69" i="8"/>
  <c r="N61" i="8"/>
  <c r="N78" i="8" s="1"/>
  <c r="L61" i="8"/>
  <c r="Q49" i="8"/>
  <c r="P49" i="8"/>
  <c r="P38" i="8"/>
  <c r="Q36" i="8"/>
  <c r="Q50" i="8" s="1"/>
  <c r="P36" i="8"/>
  <c r="P50" i="8" s="1"/>
  <c r="P25" i="8"/>
  <c r="Q20" i="8"/>
  <c r="P20" i="8"/>
  <c r="P9" i="8"/>
  <c r="R274" i="7"/>
  <c r="R268" i="7"/>
  <c r="R266" i="7"/>
  <c r="R260" i="7"/>
  <c r="H254" i="7"/>
  <c r="Q252" i="7"/>
  <c r="H252" i="7"/>
  <c r="R249" i="7"/>
  <c r="Q249" i="7"/>
  <c r="R238" i="7"/>
  <c r="Q238" i="7"/>
  <c r="R236" i="7"/>
  <c r="R250" i="7" s="1"/>
  <c r="Q236" i="7"/>
  <c r="R225" i="7"/>
  <c r="Q225" i="7"/>
  <c r="R223" i="7"/>
  <c r="Q223" i="7"/>
  <c r="Q250" i="7" s="1"/>
  <c r="R212" i="7"/>
  <c r="Q212" i="7"/>
  <c r="R206" i="7"/>
  <c r="Q206" i="7"/>
  <c r="R195" i="7"/>
  <c r="Q195" i="7"/>
  <c r="R193" i="7"/>
  <c r="R207" i="7" s="1"/>
  <c r="Q193" i="7"/>
  <c r="R182" i="7"/>
  <c r="Q182" i="7"/>
  <c r="R180" i="7"/>
  <c r="Q180" i="7"/>
  <c r="Q207" i="7" s="1"/>
  <c r="R169" i="7"/>
  <c r="Q169" i="7"/>
  <c r="Q163" i="7"/>
  <c r="P163" i="7"/>
  <c r="P152" i="7"/>
  <c r="Q150" i="7"/>
  <c r="Q164" i="7" s="1"/>
  <c r="P150" i="7"/>
  <c r="P139" i="7"/>
  <c r="R133" i="7"/>
  <c r="R122" i="7"/>
  <c r="R120" i="7"/>
  <c r="R109" i="7"/>
  <c r="R107" i="7"/>
  <c r="R96" i="7"/>
  <c r="R94" i="7"/>
  <c r="R83" i="7"/>
  <c r="N77" i="7"/>
  <c r="L77" i="7"/>
  <c r="N69" i="7"/>
  <c r="L69" i="7"/>
  <c r="N61" i="7"/>
  <c r="N78" i="7" s="1"/>
  <c r="L61" i="7"/>
  <c r="Q49" i="7"/>
  <c r="P49" i="7"/>
  <c r="P38" i="7"/>
  <c r="Q36" i="7"/>
  <c r="Q50" i="7" s="1"/>
  <c r="P36" i="7"/>
  <c r="P50" i="7" s="1"/>
  <c r="P25" i="7"/>
  <c r="Q20" i="7"/>
  <c r="P20" i="7"/>
  <c r="P9" i="7"/>
  <c r="R274" i="6"/>
  <c r="R268" i="6"/>
  <c r="R266" i="6"/>
  <c r="R260" i="6"/>
  <c r="H254" i="6"/>
  <c r="Q252" i="6"/>
  <c r="H252" i="6"/>
  <c r="R249" i="6"/>
  <c r="Q249" i="6"/>
  <c r="R238" i="6"/>
  <c r="Q238" i="6"/>
  <c r="R236" i="6"/>
  <c r="Q236" i="6"/>
  <c r="R225" i="6"/>
  <c r="Q225" i="6"/>
  <c r="R223" i="6"/>
  <c r="R250" i="6" s="1"/>
  <c r="Q223" i="6"/>
  <c r="Q250" i="6" s="1"/>
  <c r="R212" i="6"/>
  <c r="Q212" i="6"/>
  <c r="R206" i="6"/>
  <c r="Q206" i="6"/>
  <c r="R195" i="6"/>
  <c r="Q195" i="6"/>
  <c r="R193" i="6"/>
  <c r="Q193" i="6"/>
  <c r="R182" i="6"/>
  <c r="Q182" i="6"/>
  <c r="R180" i="6"/>
  <c r="R207" i="6" s="1"/>
  <c r="Q180" i="6"/>
  <c r="Q207" i="6" s="1"/>
  <c r="R169" i="6"/>
  <c r="Q169" i="6"/>
  <c r="Q163" i="6"/>
  <c r="P163" i="6"/>
  <c r="P152" i="6"/>
  <c r="Q150" i="6"/>
  <c r="Q164" i="6" s="1"/>
  <c r="P150" i="6"/>
  <c r="P139" i="6"/>
  <c r="R133" i="6"/>
  <c r="R122" i="6"/>
  <c r="R120" i="6"/>
  <c r="R109" i="6"/>
  <c r="R107" i="6"/>
  <c r="R96" i="6"/>
  <c r="R94" i="6"/>
  <c r="R83" i="6"/>
  <c r="N77" i="6"/>
  <c r="L77" i="6"/>
  <c r="N69" i="6"/>
  <c r="L69" i="6"/>
  <c r="N61" i="6"/>
  <c r="N78" i="6" s="1"/>
  <c r="L61" i="6"/>
  <c r="L78" i="6" s="1"/>
  <c r="Q49" i="6"/>
  <c r="P49" i="6"/>
  <c r="P38" i="6"/>
  <c r="Q36" i="6"/>
  <c r="Q50" i="6" s="1"/>
  <c r="P36" i="6"/>
  <c r="P25" i="6"/>
  <c r="Q20" i="6"/>
  <c r="P20" i="6"/>
  <c r="P9" i="6"/>
  <c r="R274" i="5"/>
  <c r="R268" i="5"/>
  <c r="R266" i="5"/>
  <c r="R260" i="5"/>
  <c r="H254" i="5"/>
  <c r="Q252" i="5"/>
  <c r="H252" i="5"/>
  <c r="R250" i="5"/>
  <c r="R249" i="5"/>
  <c r="Q249" i="5"/>
  <c r="R238" i="5"/>
  <c r="Q238" i="5"/>
  <c r="R236" i="5"/>
  <c r="Q236" i="5"/>
  <c r="R225" i="5"/>
  <c r="Q225" i="5"/>
  <c r="R223" i="5"/>
  <c r="Q223" i="5"/>
  <c r="R212" i="5"/>
  <c r="Q212" i="5"/>
  <c r="R207" i="5"/>
  <c r="R206" i="5"/>
  <c r="Q206" i="5"/>
  <c r="R195" i="5"/>
  <c r="Q195" i="5"/>
  <c r="R193" i="5"/>
  <c r="Q193" i="5"/>
  <c r="R182" i="5"/>
  <c r="Q182" i="5"/>
  <c r="R180" i="5"/>
  <c r="Q180" i="5"/>
  <c r="R169" i="5"/>
  <c r="Q169" i="5"/>
  <c r="Q164" i="5"/>
  <c r="Q163" i="5"/>
  <c r="P163" i="5"/>
  <c r="P164" i="5" s="1"/>
  <c r="P152" i="5"/>
  <c r="Q150" i="5"/>
  <c r="P150" i="5"/>
  <c r="P139" i="5"/>
  <c r="R133" i="5"/>
  <c r="R122" i="5"/>
  <c r="R120" i="5"/>
  <c r="R109" i="5"/>
  <c r="R107" i="5"/>
  <c r="R96" i="5"/>
  <c r="R94" i="5"/>
  <c r="R134" i="5" s="1"/>
  <c r="R83" i="5"/>
  <c r="N78" i="5"/>
  <c r="N77" i="5"/>
  <c r="L77" i="5"/>
  <c r="N69" i="5"/>
  <c r="L69" i="5"/>
  <c r="N61" i="5"/>
  <c r="L61" i="5"/>
  <c r="L78" i="5" s="1"/>
  <c r="Q49" i="5"/>
  <c r="Q50" i="5" s="1"/>
  <c r="P49" i="5"/>
  <c r="P38" i="5"/>
  <c r="Q36" i="5"/>
  <c r="P36" i="5"/>
  <c r="P50" i="5" s="1"/>
  <c r="P25" i="5"/>
  <c r="Q20" i="5"/>
  <c r="P20" i="5"/>
  <c r="P9" i="5"/>
  <c r="R134" i="6" l="1"/>
  <c r="Q250" i="8"/>
  <c r="Q207" i="8"/>
  <c r="P164" i="8"/>
  <c r="R134" i="8"/>
  <c r="L78" i="8"/>
  <c r="P164" i="7"/>
  <c r="R134" i="7"/>
  <c r="L78" i="7"/>
  <c r="P50" i="6"/>
  <c r="P164" i="6"/>
  <c r="CJ64" i="1" s="1"/>
  <c r="Q250" i="5"/>
  <c r="Q207" i="5"/>
  <c r="BU62" i="1" s="1"/>
  <c r="DN64" i="1"/>
  <c r="CY64" i="1"/>
  <c r="BU64" i="1"/>
  <c r="DN62" i="1"/>
  <c r="CY62" i="1"/>
  <c r="CJ62" i="1"/>
  <c r="DN56" i="1"/>
  <c r="CY56" i="1"/>
  <c r="CJ56" i="1"/>
  <c r="BU56" i="1"/>
  <c r="DN68" i="1" l="1"/>
  <c r="DN38" i="1"/>
  <c r="CY38" i="1"/>
  <c r="CJ38" i="1"/>
  <c r="BU38" i="1"/>
  <c r="DN36" i="1"/>
  <c r="CY36" i="1"/>
  <c r="CJ36" i="1"/>
  <c r="BU36" i="1"/>
  <c r="DN33" i="1"/>
  <c r="CY33" i="1"/>
  <c r="CJ33" i="1"/>
  <c r="BU33" i="1"/>
  <c r="DN27" i="1"/>
  <c r="CY27" i="1"/>
  <c r="CJ27" i="1"/>
  <c r="BU27" i="1"/>
  <c r="N6" i="8"/>
  <c r="F6" i="8"/>
  <c r="J5" i="8"/>
  <c r="R3" i="8"/>
  <c r="J3" i="8"/>
  <c r="N6" i="7"/>
  <c r="F6" i="7"/>
  <c r="J5" i="7"/>
  <c r="R3" i="7"/>
  <c r="J3" i="7"/>
  <c r="N6" i="6"/>
  <c r="F6" i="6"/>
  <c r="J5" i="6"/>
  <c r="R3" i="6"/>
  <c r="J3" i="6"/>
  <c r="J5" i="5"/>
  <c r="R3" i="5"/>
  <c r="F6" i="5"/>
  <c r="N6" i="5"/>
  <c r="J3" i="5" l="1"/>
  <c r="P2" i="9"/>
  <c r="N2" i="9"/>
  <c r="R133" i="4"/>
  <c r="R268" i="4" l="1"/>
  <c r="R206" i="4" l="1"/>
  <c r="Q206" i="4"/>
  <c r="R195" i="4"/>
  <c r="Q195" i="4"/>
  <c r="R193" i="4"/>
  <c r="Q193" i="4"/>
  <c r="R182" i="4"/>
  <c r="Q182" i="4"/>
  <c r="R180" i="4"/>
  <c r="R207" i="4" s="1"/>
  <c r="Q180" i="4"/>
  <c r="Q207" i="4" s="1"/>
  <c r="BF62" i="1" s="1"/>
  <c r="R169" i="4"/>
  <c r="Q169" i="4"/>
  <c r="R249" i="4"/>
  <c r="Q249" i="4"/>
  <c r="R238" i="4"/>
  <c r="Q238" i="4"/>
  <c r="R236" i="4"/>
  <c r="Q236" i="4"/>
  <c r="R225" i="4"/>
  <c r="Q225" i="4"/>
  <c r="R212" i="4"/>
  <c r="Q212" i="4"/>
  <c r="R223" i="4"/>
  <c r="R250" i="4" s="1"/>
  <c r="Q223" i="4"/>
  <c r="Q250" i="4" s="1"/>
  <c r="BF56" i="1" s="1"/>
  <c r="R260" i="4"/>
  <c r="R274" i="4"/>
  <c r="R266" i="4"/>
  <c r="R107" i="4" l="1"/>
  <c r="R94" i="4"/>
  <c r="CC10" i="1" l="1"/>
  <c r="CC9" i="1"/>
  <c r="U11" i="1"/>
  <c r="N8" i="1"/>
  <c r="A16" i="1" l="1"/>
  <c r="N61" i="4"/>
  <c r="N69" i="4"/>
  <c r="N77" i="4"/>
  <c r="Q36" i="4"/>
  <c r="P36" i="4"/>
  <c r="N78" i="4" l="1"/>
  <c r="P9" i="4" l="1"/>
  <c r="P20" i="4"/>
  <c r="Q20" i="4"/>
  <c r="P25" i="4"/>
  <c r="P38" i="4"/>
  <c r="P49" i="4"/>
  <c r="Q49" i="4"/>
  <c r="Q50" i="4" s="1"/>
  <c r="L61" i="4"/>
  <c r="L69" i="4"/>
  <c r="L77" i="4"/>
  <c r="R83" i="4"/>
  <c r="R96" i="4"/>
  <c r="R109" i="4"/>
  <c r="R120" i="4"/>
  <c r="R134" i="4" s="1"/>
  <c r="BF27" i="1" s="1"/>
  <c r="R122" i="4"/>
  <c r="P139" i="4"/>
  <c r="P150" i="4"/>
  <c r="Q150" i="4"/>
  <c r="P152" i="4"/>
  <c r="P163" i="4"/>
  <c r="Q163" i="4"/>
  <c r="H252" i="4"/>
  <c r="Q252" i="4"/>
  <c r="H254" i="4"/>
  <c r="BF38" i="1" s="1"/>
  <c r="P164" i="4" l="1"/>
  <c r="BF64" i="1" s="1"/>
  <c r="Q164" i="4"/>
  <c r="L78" i="4"/>
  <c r="BF33" i="1" s="1"/>
  <c r="P50" i="4"/>
  <c r="BF36" i="1" s="1"/>
  <c r="CY68" i="1" l="1"/>
  <c r="CJ68" i="1"/>
  <c r="BU68" i="1"/>
  <c r="BF68" i="1"/>
  <c r="DN61" i="1"/>
  <c r="CY61" i="1"/>
  <c r="CJ61" i="1"/>
  <c r="BU61" i="1"/>
  <c r="BF61" i="1"/>
  <c r="BF18" i="1"/>
  <c r="BF44" i="1" l="1"/>
  <c r="BU18" i="1"/>
  <c r="J4" i="4"/>
  <c r="CJ18" i="1" l="1"/>
  <c r="BU44" i="1"/>
  <c r="J4" i="5"/>
  <c r="P8" i="5" s="1"/>
  <c r="J4" i="8"/>
  <c r="P8" i="8" s="1"/>
  <c r="P8" i="4"/>
  <c r="J4" i="6"/>
  <c r="P8" i="6" s="1"/>
  <c r="J4" i="7"/>
  <c r="P8" i="7" s="1"/>
  <c r="Q251" i="7" l="1"/>
  <c r="L62" i="7"/>
  <c r="L54" i="7"/>
  <c r="R95" i="7"/>
  <c r="L70" i="7"/>
  <c r="R82" i="7"/>
  <c r="R108" i="7"/>
  <c r="R121" i="7"/>
  <c r="P37" i="7"/>
  <c r="P24" i="7"/>
  <c r="S8" i="7"/>
  <c r="Q251" i="4"/>
  <c r="L54" i="4"/>
  <c r="R82" i="4"/>
  <c r="L62" i="4"/>
  <c r="L70" i="4"/>
  <c r="R121" i="4"/>
  <c r="R108" i="4"/>
  <c r="P37" i="4"/>
  <c r="R95" i="4"/>
  <c r="P24" i="4"/>
  <c r="S8" i="4"/>
  <c r="CJ44" i="1"/>
  <c r="CY18" i="1"/>
  <c r="R108" i="6"/>
  <c r="P37" i="6"/>
  <c r="R95" i="6"/>
  <c r="R82" i="6"/>
  <c r="L54" i="6"/>
  <c r="P24" i="6"/>
  <c r="L70" i="6"/>
  <c r="R121" i="6"/>
  <c r="Q251" i="6"/>
  <c r="L62" i="6"/>
  <c r="S8" i="6"/>
  <c r="Q251" i="8"/>
  <c r="L70" i="8"/>
  <c r="L54" i="8"/>
  <c r="P37" i="8"/>
  <c r="P24" i="8"/>
  <c r="R95" i="8"/>
  <c r="L62" i="8"/>
  <c r="R108" i="8"/>
  <c r="R82" i="8"/>
  <c r="R121" i="8"/>
  <c r="S8" i="8"/>
  <c r="Q251" i="5"/>
  <c r="R121" i="5"/>
  <c r="R82" i="5"/>
  <c r="P37" i="5"/>
  <c r="P24" i="5"/>
  <c r="S8" i="5"/>
  <c r="R108" i="5"/>
  <c r="L62" i="5"/>
  <c r="L54" i="5"/>
  <c r="R95" i="5"/>
  <c r="L70" i="5"/>
  <c r="S19" i="5" l="1"/>
  <c r="S15" i="5"/>
  <c r="S11" i="5"/>
  <c r="S18" i="5"/>
  <c r="S12" i="5"/>
  <c r="S14" i="5"/>
  <c r="A237" i="5"/>
  <c r="S16" i="5"/>
  <c r="S13" i="5"/>
  <c r="S17" i="5"/>
  <c r="S10" i="5"/>
  <c r="S15" i="8"/>
  <c r="S19" i="8"/>
  <c r="S16" i="8"/>
  <c r="A237" i="8"/>
  <c r="S13" i="8"/>
  <c r="S12" i="8"/>
  <c r="S11" i="8"/>
  <c r="S17" i="8"/>
  <c r="S14" i="8"/>
  <c r="S18" i="8"/>
  <c r="S10" i="8"/>
  <c r="Q211" i="8"/>
  <c r="Q224" i="8"/>
  <c r="Q181" i="8"/>
  <c r="P151" i="8"/>
  <c r="P138" i="8"/>
  <c r="Q237" i="8"/>
  <c r="Q168" i="8"/>
  <c r="Q194" i="8"/>
  <c r="A194" i="8" s="1"/>
  <c r="Q211" i="6"/>
  <c r="Q224" i="6"/>
  <c r="P151" i="6"/>
  <c r="Q168" i="6"/>
  <c r="P138" i="6"/>
  <c r="Q237" i="6"/>
  <c r="Q181" i="6"/>
  <c r="Q194" i="6"/>
  <c r="A194" i="6" s="1"/>
  <c r="CY44" i="1"/>
  <c r="DN18" i="1"/>
  <c r="DN44" i="1" s="1"/>
  <c r="S17" i="4"/>
  <c r="S14" i="4"/>
  <c r="S19" i="4"/>
  <c r="S13" i="4"/>
  <c r="S18" i="4"/>
  <c r="S12" i="4"/>
  <c r="S16" i="4"/>
  <c r="S11" i="4"/>
  <c r="A237" i="4"/>
  <c r="S15" i="4"/>
  <c r="S10" i="4"/>
  <c r="Q211" i="7"/>
  <c r="Q237" i="7"/>
  <c r="Q224" i="7"/>
  <c r="Q194" i="7"/>
  <c r="A194" i="7" s="1"/>
  <c r="P138" i="7"/>
  <c r="Q168" i="7"/>
  <c r="P151" i="7"/>
  <c r="Q181" i="7"/>
  <c r="P138" i="5"/>
  <c r="Q168" i="5"/>
  <c r="Q237" i="5"/>
  <c r="Q211" i="5"/>
  <c r="Q224" i="5"/>
  <c r="P151" i="5"/>
  <c r="Q181" i="5"/>
  <c r="Q194" i="5"/>
  <c r="A194" i="5" s="1"/>
  <c r="S14" i="6"/>
  <c r="S11" i="6"/>
  <c r="S17" i="6"/>
  <c r="S19" i="6"/>
  <c r="A237" i="6"/>
  <c r="S13" i="6"/>
  <c r="S18" i="6"/>
  <c r="S15" i="6"/>
  <c r="S16" i="6"/>
  <c r="S12" i="6"/>
  <c r="S10" i="6"/>
  <c r="P151" i="4"/>
  <c r="P138" i="4"/>
  <c r="Q224" i="4"/>
  <c r="Q237" i="4"/>
  <c r="Q194" i="4"/>
  <c r="A194" i="4" s="1"/>
  <c r="Q181" i="4"/>
  <c r="Q168" i="4"/>
  <c r="Q211" i="4"/>
  <c r="S14" i="7"/>
  <c r="S13" i="7"/>
  <c r="S19" i="7"/>
  <c r="S16" i="7"/>
  <c r="S18" i="7"/>
  <c r="A237" i="7"/>
  <c r="S15" i="7"/>
  <c r="S17" i="7"/>
  <c r="S11" i="7"/>
  <c r="S12" i="7"/>
  <c r="S10" i="7"/>
  <c r="CY29" i="1" l="1"/>
  <c r="CY32" i="1" s="1"/>
  <c r="CY37" i="1"/>
  <c r="CY40" i="1" s="1"/>
  <c r="CJ37" i="1"/>
  <c r="CJ40" i="1" s="1"/>
  <c r="CJ29" i="1"/>
  <c r="CJ32" i="1" s="1"/>
  <c r="DN37" i="1"/>
  <c r="DN40" i="1" s="1"/>
  <c r="DN29" i="1"/>
  <c r="DN32" i="1" s="1"/>
  <c r="BF37" i="1"/>
  <c r="BF40" i="1" s="1"/>
  <c r="BF29" i="1"/>
  <c r="BF32" i="1" s="1"/>
  <c r="BU37" i="1"/>
  <c r="BU40" i="1" s="1"/>
  <c r="BU29" i="1"/>
  <c r="BU32" i="1" s="1"/>
  <c r="CY41" i="1" l="1"/>
  <c r="CY54" i="1" s="1"/>
  <c r="CY55" i="1" s="1"/>
  <c r="CY69" i="1" s="1"/>
  <c r="BU41" i="1"/>
  <c r="BU54" i="1" s="1"/>
  <c r="BU55" i="1" s="1"/>
  <c r="BU69" i="1" s="1"/>
  <c r="BF41" i="1"/>
  <c r="BF54" i="1" s="1"/>
  <c r="BF55" i="1" s="1"/>
  <c r="BF69" i="1" s="1"/>
  <c r="DN41" i="1"/>
  <c r="DN54" i="1" s="1"/>
  <c r="DN55" i="1" s="1"/>
  <c r="DN69" i="1" s="1"/>
  <c r="CJ41" i="1"/>
  <c r="CJ54" i="1" s="1"/>
  <c r="CJ55" i="1" s="1"/>
  <c r="CJ69" i="1" s="1"/>
</calcChain>
</file>

<file path=xl/comments1.xml><?xml version="1.0" encoding="utf-8"?>
<comments xmlns="http://schemas.openxmlformats.org/spreadsheetml/2006/main">
  <authors>
    <author>Dmitriy Diachenko</author>
  </authors>
  <commentList>
    <comment ref="BF18" authorId="0">
      <text>
        <r>
          <rPr>
            <sz val="9"/>
            <color indexed="81"/>
            <rFont val="Tahoma"/>
            <family val="2"/>
            <charset val="204"/>
          </rPr>
          <t>Форма заполняется слева направо, первый квартал на отчетную дату, далее по убыванию.</t>
        </r>
      </text>
    </comment>
  </commentList>
</comments>
</file>

<file path=xl/sharedStrings.xml><?xml version="1.0" encoding="utf-8"?>
<sst xmlns="http://schemas.openxmlformats.org/spreadsheetml/2006/main" count="1107" uniqueCount="237">
  <si>
    <t>Коды</t>
  </si>
  <si>
    <t>0710001</t>
  </si>
  <si>
    <t>384 (385)</t>
  </si>
  <si>
    <t>Форма по ОКУД</t>
  </si>
  <si>
    <t>Дата (число, месяц, год)</t>
  </si>
  <si>
    <t>по ОКПО</t>
  </si>
  <si>
    <t>ИНН</t>
  </si>
  <si>
    <t>по ОКОПФ/ОКФС</t>
  </si>
  <si>
    <t>по ОКЕИ</t>
  </si>
  <si>
    <t>Организация</t>
  </si>
  <si>
    <t>Идентификационный номер налогоплательщика</t>
  </si>
  <si>
    <t>по</t>
  </si>
  <si>
    <t>ОКВЭД</t>
  </si>
  <si>
    <t>Вид экономической</t>
  </si>
  <si>
    <t>деятельности</t>
  </si>
  <si>
    <t>Организационно-правовая форма/форма собственности</t>
  </si>
  <si>
    <t>Местонахождение (адрес)</t>
  </si>
  <si>
    <t>Бухгалтерский баланс</t>
  </si>
  <si>
    <t>на</t>
  </si>
  <si>
    <t>г.</t>
  </si>
  <si>
    <t xml:space="preserve"> г.</t>
  </si>
  <si>
    <t>Формы</t>
  </si>
  <si>
    <t>АКТИВ</t>
  </si>
  <si>
    <t>I. ВНЕОБОРОТНЫЕ АКТИВЫ</t>
  </si>
  <si>
    <t>Нематериальные активы</t>
  </si>
  <si>
    <t>Результаты исследований и разработок</t>
  </si>
  <si>
    <t>Основные средства</t>
  </si>
  <si>
    <t>Доходные вложения в материальные ценности</t>
  </si>
  <si>
    <t>Финансовые вложения</t>
  </si>
  <si>
    <t>Отложенные налоговые активы</t>
  </si>
  <si>
    <t>Прочие внеоборотные активы</t>
  </si>
  <si>
    <t>Итого по разделу I</t>
  </si>
  <si>
    <t>II. ОБОРОТНЫЕ АКТИВЫ</t>
  </si>
  <si>
    <t>Запасы</t>
  </si>
  <si>
    <t>Налог на добавленную стоимость по приобретенным ценностям</t>
  </si>
  <si>
    <t>Дебиторская задолженность</t>
  </si>
  <si>
    <t>Прочие оборотные активы</t>
  </si>
  <si>
    <t>Итого по разделу II</t>
  </si>
  <si>
    <t>БАЛАНС</t>
  </si>
  <si>
    <t>Форма 0710001 с. 2</t>
  </si>
  <si>
    <t>ПАССИВ</t>
  </si>
  <si>
    <t>Собственные акции, выкупленные у акционеров</t>
  </si>
  <si>
    <t>Переоценка внеоборотных активов</t>
  </si>
  <si>
    <t>Добавочный капитал (без переоценки)</t>
  </si>
  <si>
    <t>Резервный капитал</t>
  </si>
  <si>
    <t>Нераспределенная прибыль (непокрытый убыток)</t>
  </si>
  <si>
    <t>Итого по разделу III</t>
  </si>
  <si>
    <t>IV. ДОЛГОСРОЧНЫЕ ОБЯЗАТЕЛЬСТВА</t>
  </si>
  <si>
    <t>Заемные средства</t>
  </si>
  <si>
    <t>Отложенные налоговые обязательства</t>
  </si>
  <si>
    <t>Прочие обязательства</t>
  </si>
  <si>
    <t>Итого по разделу IV</t>
  </si>
  <si>
    <t>V. КРАТКОСРОЧНЫЕ ОБЯЗАТЕЛЬСТВА</t>
  </si>
  <si>
    <t>Кредиторская задолженность</t>
  </si>
  <si>
    <t>Доходы будущих периодов</t>
  </si>
  <si>
    <t>Итого по разделу V</t>
  </si>
  <si>
    <t>Руководитель</t>
  </si>
  <si>
    <t>(подпись)</t>
  </si>
  <si>
    <t>(расшифровка подписи)</t>
  </si>
  <si>
    <t>"</t>
  </si>
  <si>
    <t>Примечания</t>
  </si>
  <si>
    <r>
      <t>_______</t>
    </r>
    <r>
      <rPr>
        <sz val="7"/>
        <rFont val="Arial"/>
        <family val="2"/>
        <charset val="204"/>
      </rPr>
      <t>2.</t>
    </r>
    <r>
      <rPr>
        <sz val="7"/>
        <color indexed="9"/>
        <rFont val="Arial"/>
        <family val="2"/>
        <charset val="204"/>
      </rPr>
      <t>_</t>
    </r>
    <r>
      <rPr>
        <sz val="7"/>
        <rFont val="Arial"/>
        <family val="2"/>
        <charset val="204"/>
      </rPr>
      <t>В соответствии с Положением по бухгалтерскому учету "Бухгалтерская отчетность организации" ПБУ 4/99, утвержденным Приказом Министерства финансов Российской Федерации от 6 июля 1999 г. № 43н (по заключению Министерства юстиции Российской Федерации № 6417-ПК от 6 августа 1999 г. указанным Приказ в государственной регистрации не нуждается), показатели об отдельных активах, обязательствах могут приводиться общей суммой с раскрытием в пояснениях к бухгалтерскому балансу, если каждый из этих показателей в отдельности несущественен для оценки заинтересованными пользователями финансового положения организации или финансовых результатов ее деятельности.</t>
    </r>
  </si>
  <si>
    <r>
      <t>_______</t>
    </r>
    <r>
      <rPr>
        <sz val="7"/>
        <rFont val="Arial"/>
        <family val="2"/>
        <charset val="204"/>
      </rPr>
      <t>3.</t>
    </r>
    <r>
      <rPr>
        <sz val="7"/>
        <color indexed="9"/>
        <rFont val="Arial"/>
        <family val="2"/>
        <charset val="204"/>
      </rPr>
      <t>_</t>
    </r>
    <r>
      <rPr>
        <sz val="7"/>
        <rFont val="Arial"/>
        <family val="2"/>
        <charset val="204"/>
      </rPr>
      <t>Указывается отчетная дата отчетного периода.</t>
    </r>
  </si>
  <si>
    <r>
      <t xml:space="preserve">Поясне-
ния </t>
    </r>
    <r>
      <rPr>
        <vertAlign val="superscript"/>
        <sz val="9"/>
        <rFont val="Arial"/>
        <family val="2"/>
        <charset val="204"/>
      </rPr>
      <t>1</t>
    </r>
  </si>
  <si>
    <r>
      <t xml:space="preserve">Наименование показателя </t>
    </r>
    <r>
      <rPr>
        <vertAlign val="superscript"/>
        <sz val="9"/>
        <rFont val="Arial"/>
        <family val="2"/>
        <charset val="204"/>
      </rPr>
      <t>2</t>
    </r>
  </si>
  <si>
    <r>
      <t xml:space="preserve">III. КАПИТАЛ И РЕЗЕРВЫ </t>
    </r>
    <r>
      <rPr>
        <vertAlign val="superscript"/>
        <sz val="9"/>
        <rFont val="Arial"/>
        <family val="2"/>
        <charset val="204"/>
      </rPr>
      <t>6</t>
    </r>
  </si>
  <si>
    <t>Код</t>
  </si>
  <si>
    <t>Уставный капитал (складочный 
капитал, уставный фонд, вклады товарищей)</t>
  </si>
  <si>
    <t>1110</t>
  </si>
  <si>
    <t>1120</t>
  </si>
  <si>
    <t>1130</t>
  </si>
  <si>
    <t>1140</t>
  </si>
  <si>
    <t>1150</t>
  </si>
  <si>
    <t>1160</t>
  </si>
  <si>
    <t>1170</t>
  </si>
  <si>
    <t>1100</t>
  </si>
  <si>
    <t>1210</t>
  </si>
  <si>
    <t>1220</t>
  </si>
  <si>
    <t>1230</t>
  </si>
  <si>
    <t>1240</t>
  </si>
  <si>
    <t>1250</t>
  </si>
  <si>
    <t>1260</t>
  </si>
  <si>
    <t>1200</t>
  </si>
  <si>
    <t>1600</t>
  </si>
  <si>
    <t>1310</t>
  </si>
  <si>
    <t>1320</t>
  </si>
  <si>
    <t>1340</t>
  </si>
  <si>
    <t>1350</t>
  </si>
  <si>
    <t>1360</t>
  </si>
  <si>
    <t>1370</t>
  </si>
  <si>
    <t>1300</t>
  </si>
  <si>
    <t>1410</t>
  </si>
  <si>
    <t>1420</t>
  </si>
  <si>
    <t>1430</t>
  </si>
  <si>
    <t>1450</t>
  </si>
  <si>
    <t>1400</t>
  </si>
  <si>
    <t>1510</t>
  </si>
  <si>
    <t>1520</t>
  </si>
  <si>
    <t>1530</t>
  </si>
  <si>
    <t>1540</t>
  </si>
  <si>
    <t>1550</t>
  </si>
  <si>
    <t>1500</t>
  </si>
  <si>
    <t>1700</t>
  </si>
  <si>
    <t>Нематериальные поисковые активы</t>
  </si>
  <si>
    <t>Материальные поисковые активы</t>
  </si>
  <si>
    <t>1180</t>
  </si>
  <si>
    <t>1190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</si>
  <si>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</si>
  <si>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</si>
  <si>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</si>
  <si>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r>
      <t>_______</t>
    </r>
    <r>
      <rPr>
        <sz val="7"/>
        <rFont val="Arial"/>
        <family val="2"/>
        <charset val="204"/>
      </rPr>
      <t>1.</t>
    </r>
    <r>
      <rPr>
        <sz val="7"/>
        <color indexed="9"/>
        <rFont val="Arial"/>
        <family val="2"/>
        <charset val="204"/>
      </rPr>
      <t>_</t>
    </r>
    <r>
      <rPr>
        <sz val="7"/>
        <rFont val="Arial"/>
        <family val="2"/>
        <charset val="204"/>
      </rPr>
      <t>Указывается номер соответствующего пояснения к бухгалтерскому балансу и отчету о финансовых результатах.</t>
    </r>
  </si>
  <si>
    <t>бухгалтерского баланса и отчета о финансовых результатах</t>
  </si>
  <si>
    <t>Единица измерения:</t>
  </si>
  <si>
    <t>тыс. руб.</t>
  </si>
  <si>
    <t>Инструкция по заполнению</t>
  </si>
  <si>
    <t>расшифровка</t>
  </si>
  <si>
    <t>подпись</t>
  </si>
  <si>
    <t>м.п.</t>
  </si>
  <si>
    <t>/</t>
  </si>
  <si>
    <t>Комментарии к заполнению</t>
  </si>
  <si>
    <t>в т.ч.  в Банк 3 (укажите наименование Банка)</t>
  </si>
  <si>
    <t>в т.ч.  в Банк 2 (укажите наименование Банка)</t>
  </si>
  <si>
    <t>в т.ч.  в Банк 1 (укажите наименование Банка)</t>
  </si>
  <si>
    <t>Задолженность по заработной плате</t>
  </si>
  <si>
    <t>Банковский счет:</t>
  </si>
  <si>
    <t>задолженность перед бюджетом и внебюджетными фондами (налоги, страховые взносы и пр.)</t>
  </si>
  <si>
    <t>Касса</t>
  </si>
  <si>
    <t xml:space="preserve">в т.ч. просроченная </t>
  </si>
  <si>
    <t>Наименование Статьи</t>
  </si>
  <si>
    <t>Прочие статьи</t>
  </si>
  <si>
    <t>ИТОГО долгосрочные кредиты и займы:</t>
  </si>
  <si>
    <t>ИТОГО Лизинг:</t>
  </si>
  <si>
    <t>Будет погашен до выдачи 100%?</t>
  </si>
  <si>
    <t>Ставка
%</t>
  </si>
  <si>
    <t>Планов. дата погашения</t>
  </si>
  <si>
    <t>Дата получения</t>
  </si>
  <si>
    <t>Лизингодатель</t>
  </si>
  <si>
    <t>ИТОГО долгосрочные займы:</t>
  </si>
  <si>
    <t>Кредитор</t>
  </si>
  <si>
    <t>Долгосрочные частные займы:</t>
  </si>
  <si>
    <t>ИТОГО Долгосрочные банковские кредиты:</t>
  </si>
  <si>
    <t>Долгосрочные банковские кредиты:</t>
  </si>
  <si>
    <t>ИТОГО краткосрочные кредиты и займы:</t>
  </si>
  <si>
    <t>ИТОГО краткосрочные займы:</t>
  </si>
  <si>
    <t>Плановая дата погашения</t>
  </si>
  <si>
    <t>Краткосрочные частные займы:</t>
  </si>
  <si>
    <t>ИТОГО Краткосрочные банковские кредиты:</t>
  </si>
  <si>
    <t>Краткосрочные банковские кредиты:</t>
  </si>
  <si>
    <t>Краткосрочные кредиты и займы</t>
  </si>
  <si>
    <t>ИТОГО кредиторская задолженность:</t>
  </si>
  <si>
    <t>ИТОГО:</t>
  </si>
  <si>
    <t>Дата возникновения</t>
  </si>
  <si>
    <t>Контрагент</t>
  </si>
  <si>
    <t>Количество дней просрочки на последнюю дату</t>
  </si>
  <si>
    <t>Предоплата покупателей</t>
  </si>
  <si>
    <t>Задолженность перед поставщиками</t>
  </si>
  <si>
    <t>ИТОГО Основные средства:</t>
  </si>
  <si>
    <t>ИТОГО Лизинговое имущество:</t>
  </si>
  <si>
    <t>Адрес местонахождения</t>
  </si>
  <si>
    <t>дата приобр-я</t>
  </si>
  <si>
    <t>год выпуска</t>
  </si>
  <si>
    <t>Кол-во</t>
  </si>
  <si>
    <t>Описание
(назначение, площадь, адрес)</t>
  </si>
  <si>
    <t>Имущество, приобретенное по договору лизинга:</t>
  </si>
  <si>
    <t>ИТОГО Недвижимость:</t>
  </si>
  <si>
    <t>год постройки</t>
  </si>
  <si>
    <t>Недвижимость</t>
  </si>
  <si>
    <t>ИТОГО Транспортные средства:</t>
  </si>
  <si>
    <t>дата приобр</t>
  </si>
  <si>
    <t>Описание
 (марка, модель и т.п.)</t>
  </si>
  <si>
    <t>Транспортные средства</t>
  </si>
  <si>
    <t>ИТОГО Оборудование и Мебель:</t>
  </si>
  <si>
    <t>Описание 
(наименование, характеристики и т.п.)</t>
  </si>
  <si>
    <t>Оборудование и Мебель</t>
  </si>
  <si>
    <t>ИТОГО ТМЗ:</t>
  </si>
  <si>
    <t>ИТОГО товары:</t>
  </si>
  <si>
    <t>в т.ч. Неликвидного товара</t>
  </si>
  <si>
    <t>Сумма тыс.руб</t>
  </si>
  <si>
    <t>Наименование актива</t>
  </si>
  <si>
    <t>Товары для перепродажи:</t>
  </si>
  <si>
    <t>ИТОГО готовая продукция:</t>
  </si>
  <si>
    <t>Готовая продукция:</t>
  </si>
  <si>
    <t>ИТОГО сырье, материалы, и п/ф:</t>
  </si>
  <si>
    <t>Сырье, материалы, полуфабрикаты:</t>
  </si>
  <si>
    <t>ИТОГО дебиторская задолженность:</t>
  </si>
  <si>
    <t>ИТОГО предоплата поставщикам:</t>
  </si>
  <si>
    <t>Количество дней просрочки</t>
  </si>
  <si>
    <t>Предоплата поставщикам</t>
  </si>
  <si>
    <t>ИТОГО задолженность покупателей:</t>
  </si>
  <si>
    <t>Задолженность покупателей за отгруженный товар/оказанные услуги</t>
  </si>
  <si>
    <t>% ставка</t>
  </si>
  <si>
    <t>Финансовые вложения
(выданные займы, депозиты в Банках)</t>
  </si>
  <si>
    <t>Балансовые данные</t>
  </si>
  <si>
    <t>тыс.руб</t>
  </si>
  <si>
    <t>Ед. измерення</t>
  </si>
  <si>
    <t>Отчетная дата</t>
  </si>
  <si>
    <t>ФИО Индвивидуального предпринимателя</t>
  </si>
  <si>
    <t>Заполняются ячейки, выделенные желтой заливкой</t>
  </si>
  <si>
    <t>индивидуальный предприниматель</t>
  </si>
  <si>
    <t>Описание
(наименование, характеристики и т.п.)</t>
  </si>
  <si>
    <t>Основной ОКВЭД</t>
  </si>
  <si>
    <t>Вид экономической деятельности</t>
  </si>
  <si>
    <t>Расшифровка финансовых вложений (выданные займы, размещенные в Банках депозиты и пр.) по состоянию на отчетную дату заполняется по 9 крупнейшим договорам, в строке № 10 отражается сальдо по всем остальным договорам агрегированно одной суммой. Расшифровка составляется по договорам от максимальной суммы задолженности по убывающей к минимальной.
"Дата возникновения"  - дата возникновеня задолженности (дата выдачи займа, размещения депозита и пр.).
"Плановая дата погашения"  - дата погашения задолженности согласно условиям договора.</t>
  </si>
  <si>
    <t>ТОВАРНО-МАТЕРИАЛЬНЫЕ ЗАПАСЫ (ТМЗ)</t>
  </si>
  <si>
    <t>Расшифровка кредиторской задолженности по состоянию на отчетную дату заполняется по 9 крупнейшим кредиторам, в строке № 10 отражается сальдо по всем остальным кредиторам агрегированно одной суммой.
Расшифровка составляется по контрагенту, не по договору, т.е. в первой строке необходимо отразить контрагента,  перед которым суммарно по всем договорам максимальное сальдо задолженности и далее- по убывающей. 
"Дата возникновения"  - дата возникновеня кредиторской задолженности.
"Плановая дата погашения"  - дата погашения задолженности согласно условиям договора.
Если перед одним контрагентом существует несколько задолженностей, то:
1. в столбцах "дата возникновения" и "Плановая дата погашения " указываются соответствующие даты максимальной из задолженностей перед контрагентом
2. в столбце "количество дней просрочки" указывается максимальная длительность по существующим просроченным задолженностям перед контрагентом</t>
  </si>
  <si>
    <t>Расшифровка дебиторской задолженности по состоянию на отчетную дату заполняется по 9 крупнейшим дебиторам, в строке № 10 отражается сальдо по всем остальным дебиторам агрегированно одной суммой.
Расшифровка составляется по контрагенту, не по договору, т.е. в первой строке необходимо отразить контрагента,  у которого суммарно по всем договорам максимальное сальдо задолженности и далее- по убывающей. 
"Дата возникновения"  - дата возникновеня дебиторской задолженности.
"Плановая дата погашения"  - дата погашения задолженности согласно условиям договора.
Если по одному контрагенту существует несколько задолженностей, то:
1. в столбцах "дата возникновения" и "Плановая дата погашения " указываются соответствующие даты максимальной из задолженностей контрагента
2. в столбце "количество дней просрочки" указывается максимальная длительность по существующим просроченным задолженностям контрагента.</t>
  </si>
  <si>
    <t>Забалансовые обязательства</t>
  </si>
  <si>
    <t>Поручительства, предоставленные по обязательствам третьих лиц</t>
  </si>
  <si>
    <t>Бенефециар</t>
  </si>
  <si>
    <t>Дата окончания договора</t>
  </si>
  <si>
    <t>Дата заключения договора</t>
  </si>
  <si>
    <t>ИТОГО выданных поручительств:</t>
  </si>
  <si>
    <t>Описание заложенного имущества
(тип имущества, основные характеристики)</t>
  </si>
  <si>
    <t>Залог, предоставленный по обязательствам третьих лиц</t>
  </si>
  <si>
    <t>Расшифровка составляется по состоянию на отчентую дату  по 4 крупнейшим договорам, в строке 5 отражается сальдо по всем остальным договорам агрегированно одной суммой. Расшифровка составляется по договорам от максимальной суммы по убывающей к минимальной.
"Контрагент"  - указывается наименование ЮЛ/ИП/ФЛ, по обязательствам которого оформлено поручительство (заложено имущество) ИП.
"Бенефециар" - указивается наименование ЮЛ(Банка), в пользу которого оформлено поручельство.
"Сумма, тыс.руб" - указывается сумма поручительства согласно договора
"Стоимость заложенного имущества, тыс.руб" - указывается рыночная стоимость имущества, оформленного в залог за третье лицо.
В случае указания в строке 5 нескольких договоров, заполняется только столбец "Сумма, тыс.руб"/ "Стоимость заложенного имущества, тыс.руб"</t>
  </si>
  <si>
    <t>Дата выдачи</t>
  </si>
  <si>
    <t>Дата гашения</t>
  </si>
  <si>
    <t>Валюта</t>
  </si>
  <si>
    <t>Цель кредита</t>
  </si>
  <si>
    <t>Обеспечение</t>
  </si>
  <si>
    <t>Информация о действующих кредитных обязательствах, оформленных на фицическое лицо, 
зарегистрированное в установленном законом порядке и осуществляющее предпринимательскую деятельность без образования юридического лица</t>
  </si>
  <si>
    <t>Информация заполняется только по тем договорам, где заемщиком выступает индивидуальный предприниматель.
Расшифровка составляется по состоянию на отчетную дату по 9 крупнейшим договорам, в строке № 10 отражается информация по всем остальным договорам агрегированно одной суммой. Расшифровка составляется по договорам от максимального сальдо задолженности по убывающей к минимальной.
В случае указания в строке №10 нескольких договоров, заполняются только столбцы ""сальдо", "размер невыбранного лимита"
Если кредит в форме в возобновляемой кредитной линии или овердрафт, то сальдо необходимо отразить в разделе "Краткосрочные кредиты и займы" ,
Если кредиты с фиксированным графиком погашения, то в разделе " Краткосрочные кредиты и займы" необходимо отразить размер основного долга к уплате в билжайшие 4 квартала, остальную задолженность  - в разделе "Долгосрочные кредиты и займы".
В столбце "Будет погашен до выдачи 100%?" указывается "да", если дата окончания договора наступает ранее даты выдачи запрашиваемого кредита. Иначе - "нет"</t>
  </si>
  <si>
    <t>Заполнение данных необходимо осуществлять в "тыс.руб".</t>
  </si>
  <si>
    <t>При заполнении файла нельзя удалять или добавлять строки/столбцы.</t>
  </si>
  <si>
    <t>Заполнению подлежат только ячейки, выделенные желтой заливкой.</t>
  </si>
  <si>
    <t>Краткие комментарии к заполнению отражены под соответствующими разделами вкладки "расшифровки"</t>
  </si>
  <si>
    <t>Информация  для заполнения раздела "Балансовые данные" отражается на основании управленческого учета индивидуального предпринимателя.</t>
  </si>
  <si>
    <t xml:space="preserve">После заполнения файл необходимо отправить в Банк в  электронном виде по каналам связи с использованием усиленной квалифицированной электронной подписи. При отправке иным способом требуется распечатать все вкладки, заверить подписью и печатью (при наличии), направить в Банк данный файл и  скан-копии в формате PDF. </t>
  </si>
  <si>
    <t>Заполнение необходимо начать со вкладки "РасшифровкиДата1"</t>
  </si>
  <si>
    <t>После заполнения вкладок " "РасшифровкиДатаN" данные на вкладке "Баланс" формируются автоматически.</t>
  </si>
  <si>
    <t>В данном файле необходимо заполнить следующие вкладки:
1.  "РасшифровкиДатаN" на 5 последних отчетных (квартальных) дат
2.  "КП ФЛ"</t>
  </si>
  <si>
    <t>Информация заполняется только по тем договорам, где заемщиком выступает физическое лицо.
Расшифровка составляется по состоянию на дату подачи заявки на кредит по 10 крупнейшим действующим договорам, в строке № 11 отражается информация по всем остальным договорам агрегированно одной суммой. Расшифровка составляется по договорам от максимального сальдо задолженности по убывающей к минимальной.
В случае указания в строке №11 нескольких договоров, заполняются только столбцы "сальдо на дату заявки", "размер ежемесячного взноса".
Значения столбцов "Валюта", "Цель кредита" выбираются из выпадающего списка.
По кредитным картам в столбце "сальдо на дату заявки" отражается действующий кредитный лимит по карте, в столбце "размер взноса" - размер минимального взноса,согласно условиям договора пользования кредитной картой.
В столбце "Обеспечение" вкратце указывается информация о поручителях (Наименование ЮЛ, Фамилия И.О.) и залогах по кредиту.</t>
  </si>
  <si>
    <r>
      <t xml:space="preserve">Отчетная дата 
</t>
    </r>
    <r>
      <rPr>
        <i/>
        <sz val="10"/>
        <rFont val="Times New Roman"/>
        <family val="1"/>
        <charset val="204"/>
      </rPr>
      <t>(последний завершенный квартал)</t>
    </r>
  </si>
  <si>
    <t>Информация об отдельных показателях деятельности Субъекта МСП</t>
  </si>
  <si>
    <t>ТМЗ указываются без НДС по закупочной стоимости  в разрезе групп ТМЗ по состоянию на отчетную дату.
В каждом разделе ("Сырье, материалы, полуфабрикаты", "Готовая продукция", "Товары для перепродажи") указываются 4 наиболее крупные по сумме грцппы товаров, Остальные -  агрегированно одной строкой.
Неликвидный товар - товар с истекшим сроком годности, бракованный, потерявший товарный вид или по которому отсутсвует отгрузки в течение последних 4 кварталов.</t>
  </si>
  <si>
    <t xml:space="preserve">Основные средства (далее ОС) отражается по рыночной стоимости.  
В каждом разделе индивидуально указываются 9 основных средств, являющихся наиболее дорогостоящими, в строке № 10 - остальные ОС агрегированно одной строкой.
Учитывается только то имущество,которое используется или планируется к использованию в бизнесе, а также право собственности на которое оформлено юридически на отчетную дату . Указывается в том числе имущество, которое оформлено не только на индивидуального предпринимателя, но и на физическое лицо.
Если одну в строку сгруппировано несколько основных средств, то:
1. В столбце "год выпуска"  значение указывается в качестве диапазона  годов выпуска самого старого и нового основного средства (пример: 2011-2015)
2. Столбец "год постройки" заполняется аналогично столбцу "год выпуска"
3. Столбец" дата приобретения" не заполняется
4. В солбце "адрес месторасположения" указывается адрес месторасположения самого дорогостоящего основного средства/группы основных средств.
</t>
  </si>
  <si>
    <t xml:space="preserve">Основные средства (далее ОС) отражается по рыночной стоимости .  
В каждом разделе индивидуально указываются 9 основных средств, являющихся наиболее дорогостоящими, в строке № 10 - остальные ОС агрегированно одной строкой.
Учитывается только то имущество,которое используется или планируется к использованию в бизнесе, а также право собственности на которое оформлено юридически на отчетную дату . Указывается в том числе имущество, которое оформлено не только на индивидуального предпринимателя, но и на физическое лицо.
Если одну в строку сгруппировано несколько основных средств, то:
1. В столбце "год выпуска"  значение указывается в качестве диапазона  годов выпуска самого старого и нового основного средства (пример: 2011-2015)
2. Столбец "год постройки" заполняется аналогично столбцу "год выпуска"
3. Столбец" дата приобретения" не заполняется
4. В солбце "адрес месторасположения" указывается адрес месторасположения самого дорогостоящего основного средства/группы основных средств.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</si>
</sst>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[$€-1]_-;\-* #,##0.00[$€-1]_-;_-* &quot;-&quot;??[$€-1]_-"/>
    <numFmt numFmtId="166" formatCode="#,##0_р_."/>
    <numFmt numFmtId="167" formatCode="#,##0.0%;\(#,##0.0\)%;\-&quot; &quot;"/>
    <numFmt numFmtId="168" formatCode="#,##0\ ;\(#,##0\);\-&quot; &quot;"/>
    <numFmt numFmtId="169" formatCode="_-* #,##0\ _F_-;\-* #,##0\ _F_-;_-* &quot;-&quot;\ _F_-;_-@_-"/>
    <numFmt numFmtId="170" formatCode="_-* #,##0.00\ _F_-;\-* #,##0.00\ _F_-;_-* &quot;-&quot;??\ _F_-;_-@_-"/>
    <numFmt numFmtId="171" formatCode="_-* #,##0.00\ _р_._-;\-* #,##0.00\ _р_._-;_-* &quot;-&quot;??\ _р_._-;_-@_-"/>
    <numFmt numFmtId="172" formatCode="0.0%"/>
    <numFmt numFmtId="173" formatCode="d/m/yy;@"/>
    <numFmt numFmtId="174" formatCode="dd/mm/yy;@"/>
    <numFmt numFmtId="175" formatCode="#,##0.0"/>
  </numFmts>
  <fonts count="8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name val="Times New Roman"/>
      <family val="1"/>
      <charset val="204"/>
    </font>
    <font>
      <sz val="7"/>
      <name val="Arial"/>
      <family val="2"/>
      <charset val="204"/>
    </font>
    <font>
      <sz val="7"/>
      <color indexed="9"/>
      <name val="Arial"/>
      <family val="2"/>
      <charset val="204"/>
    </font>
    <font>
      <vertAlign val="superscript"/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theme="10"/>
      <name val="Arial Cyr"/>
      <charset val="204"/>
    </font>
    <font>
      <u/>
      <sz val="10"/>
      <color theme="10"/>
      <name val="Times New Roman Cyr"/>
      <charset val="204"/>
    </font>
    <font>
      <sz val="10"/>
      <name val="Times New Roman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8"/>
      <color theme="3"/>
      <name val="Cambria"/>
      <family val="2"/>
      <scheme val="major"/>
    </font>
    <font>
      <b/>
      <sz val="9"/>
      <color indexed="9"/>
      <name val="Calibri"/>
      <family val="2"/>
      <charset val="204"/>
      <scheme val="minor"/>
    </font>
    <font>
      <sz val="11"/>
      <color rgb="FF9C6500"/>
      <name val="Calibri"/>
      <family val="2"/>
      <scheme val="minor"/>
    </font>
    <font>
      <sz val="8"/>
      <color indexed="8"/>
      <name val="MS Sans Serif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rgb="FF9C0006"/>
      <name val="Calibri"/>
      <family val="2"/>
      <scheme val="minor"/>
    </font>
    <font>
      <sz val="8"/>
      <name val="Calibri"/>
      <family val="2"/>
      <charset val="204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sz val="8"/>
      <name val="Times New Roman Cyr"/>
      <charset val="204"/>
    </font>
    <font>
      <i/>
      <sz val="8"/>
      <name val="Calibri"/>
      <family val="2"/>
      <charset val="204"/>
      <scheme val="minor"/>
    </font>
    <font>
      <sz val="11"/>
      <color rgb="FFFA7D0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charset val="204"/>
      <scheme val="minor"/>
    </font>
    <font>
      <sz val="8"/>
      <name val="Helvetica-Narrow"/>
    </font>
    <font>
      <sz val="11"/>
      <color rgb="FF006100"/>
      <name val="Calibri"/>
      <family val="2"/>
      <scheme val="minor"/>
    </font>
    <font>
      <sz val="8"/>
      <name val="Tahoma"/>
      <family val="2"/>
      <charset val="204"/>
    </font>
    <font>
      <i/>
      <sz val="10"/>
      <color rgb="FFC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1"/>
      <color rgb="FFC00000"/>
      <name val="Calibri"/>
      <family val="2"/>
      <charset val="204"/>
      <scheme val="minor"/>
    </font>
    <font>
      <i/>
      <sz val="10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</fills>
  <borders count="8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99">
    <xf numFmtId="0" fontId="0" fillId="0" borderId="0"/>
    <xf numFmtId="0" fontId="28" fillId="0" borderId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12" borderId="0" applyNumberFormat="0" applyBorder="0" applyAlignment="0" applyProtection="0"/>
    <xf numFmtId="0" fontId="30" fillId="12" borderId="0" applyNumberFormat="0" applyBorder="0" applyAlignment="0" applyProtection="0"/>
    <xf numFmtId="0" fontId="27" fillId="16" borderId="0" applyNumberFormat="0" applyBorder="0" applyAlignment="0" applyProtection="0"/>
    <xf numFmtId="0" fontId="30" fillId="16" borderId="0" applyNumberFormat="0" applyBorder="0" applyAlignment="0" applyProtection="0"/>
    <xf numFmtId="0" fontId="27" fillId="37" borderId="0" applyNumberFormat="0" applyBorder="0" applyAlignment="0" applyProtection="0"/>
    <xf numFmtId="0" fontId="27" fillId="20" borderId="0" applyNumberFormat="0" applyBorder="0" applyAlignment="0" applyProtection="0"/>
    <xf numFmtId="0" fontId="30" fillId="20" borderId="0" applyNumberFormat="0" applyBorder="0" applyAlignment="0" applyProtection="0"/>
    <xf numFmtId="0" fontId="27" fillId="38" borderId="0" applyNumberFormat="0" applyBorder="0" applyAlignment="0" applyProtection="0"/>
    <xf numFmtId="0" fontId="27" fillId="24" borderId="0" applyNumberFormat="0" applyBorder="0" applyAlignment="0" applyProtection="0"/>
    <xf numFmtId="0" fontId="30" fillId="24" borderId="0" applyNumberFormat="0" applyBorder="0" applyAlignment="0" applyProtection="0"/>
    <xf numFmtId="0" fontId="27" fillId="28" borderId="0" applyNumberFormat="0" applyBorder="0" applyAlignment="0" applyProtection="0"/>
    <xf numFmtId="0" fontId="30" fillId="28" borderId="0" applyNumberFormat="0" applyBorder="0" applyAlignment="0" applyProtection="0"/>
    <xf numFmtId="0" fontId="27" fillId="39" borderId="0" applyNumberFormat="0" applyBorder="0" applyAlignment="0" applyProtection="0"/>
    <xf numFmtId="0" fontId="27" fillId="32" borderId="0" applyNumberFormat="0" applyBorder="0" applyAlignment="0" applyProtection="0"/>
    <xf numFmtId="0" fontId="30" fillId="32" borderId="0" applyNumberFormat="0" applyBorder="0" applyAlignment="0" applyProtection="0"/>
    <xf numFmtId="43" fontId="2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8" fillId="0" borderId="0"/>
    <xf numFmtId="0" fontId="31" fillId="0" borderId="0"/>
    <xf numFmtId="0" fontId="32" fillId="0" borderId="0">
      <alignment horizontal="center" vertical="top"/>
    </xf>
    <xf numFmtId="0" fontId="27" fillId="9" borderId="0" applyNumberFormat="0" applyBorder="0" applyAlignment="0" applyProtection="0"/>
    <xf numFmtId="0" fontId="30" fillId="9" borderId="0" applyNumberFormat="0" applyBorder="0" applyAlignment="0" applyProtection="0"/>
    <xf numFmtId="0" fontId="27" fillId="13" borderId="0" applyNumberFormat="0" applyBorder="0" applyAlignment="0" applyProtection="0"/>
    <xf numFmtId="0" fontId="30" fillId="13" borderId="0" applyNumberFormat="0" applyBorder="0" applyAlignment="0" applyProtection="0"/>
    <xf numFmtId="0" fontId="27" fillId="17" borderId="0" applyNumberFormat="0" applyBorder="0" applyAlignment="0" applyProtection="0"/>
    <xf numFmtId="0" fontId="30" fillId="17" borderId="0" applyNumberFormat="0" applyBorder="0" applyAlignment="0" applyProtection="0"/>
    <xf numFmtId="0" fontId="27" fillId="21" borderId="0" applyNumberFormat="0" applyBorder="0" applyAlignment="0" applyProtection="0"/>
    <xf numFmtId="0" fontId="30" fillId="21" borderId="0" applyNumberFormat="0" applyBorder="0" applyAlignment="0" applyProtection="0"/>
    <xf numFmtId="0" fontId="27" fillId="25" borderId="0" applyNumberFormat="0" applyBorder="0" applyAlignment="0" applyProtection="0"/>
    <xf numFmtId="0" fontId="30" fillId="25" borderId="0" applyNumberFormat="0" applyBorder="0" applyAlignment="0" applyProtection="0"/>
    <xf numFmtId="0" fontId="27" fillId="29" borderId="0" applyNumberFormat="0" applyBorder="0" applyAlignment="0" applyProtection="0"/>
    <xf numFmtId="0" fontId="30" fillId="29" borderId="0" applyNumberFormat="0" applyBorder="0" applyAlignment="0" applyProtection="0"/>
    <xf numFmtId="0" fontId="19" fillId="5" borderId="40" applyNumberFormat="0" applyAlignment="0" applyProtection="0"/>
    <xf numFmtId="0" fontId="33" fillId="5" borderId="40" applyNumberFormat="0" applyAlignment="0" applyProtection="0"/>
    <xf numFmtId="0" fontId="20" fillId="6" borderId="41" applyNumberFormat="0" applyAlignment="0" applyProtection="0"/>
    <xf numFmtId="0" fontId="34" fillId="6" borderId="41" applyNumberFormat="0" applyAlignment="0" applyProtection="0"/>
    <xf numFmtId="0" fontId="35" fillId="6" borderId="49" applyNumberFormat="0" applyAlignment="0" applyProtection="0"/>
    <xf numFmtId="0" fontId="21" fillId="6" borderId="40" applyNumberFormat="0" applyAlignment="0" applyProtection="0"/>
    <xf numFmtId="0" fontId="36" fillId="6" borderId="40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3" fillId="0" borderId="37" applyNumberFormat="0" applyFill="0" applyAlignment="0" applyProtection="0"/>
    <xf numFmtId="0" fontId="43" fillId="0" borderId="37" applyNumberFormat="0" applyFill="0" applyAlignment="0" applyProtection="0"/>
    <xf numFmtId="0" fontId="14" fillId="0" borderId="38" applyNumberFormat="0" applyFill="0" applyAlignment="0" applyProtection="0"/>
    <xf numFmtId="0" fontId="44" fillId="0" borderId="38" applyNumberFormat="0" applyFill="0" applyAlignment="0" applyProtection="0"/>
    <xf numFmtId="0" fontId="15" fillId="0" borderId="39" applyNumberFormat="0" applyFill="0" applyAlignment="0" applyProtection="0"/>
    <xf numFmtId="0" fontId="45" fillId="0" borderId="39" applyNumberFormat="0" applyFill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45" applyNumberFormat="0" applyFill="0" applyAlignment="0" applyProtection="0"/>
    <xf numFmtId="0" fontId="46" fillId="0" borderId="45" applyNumberFormat="0" applyFill="0" applyAlignment="0" applyProtection="0"/>
    <xf numFmtId="0" fontId="47" fillId="0" borderId="50" applyNumberFormat="0" applyFill="0" applyAlignment="0">
      <alignment horizontal="left"/>
    </xf>
    <xf numFmtId="0" fontId="23" fillId="7" borderId="43" applyNumberFormat="0" applyAlignment="0" applyProtection="0"/>
    <xf numFmtId="0" fontId="48" fillId="7" borderId="43" applyNumberFormat="0" applyAlignment="0" applyProtection="0"/>
    <xf numFmtId="0" fontId="49" fillId="40" borderId="49" applyNumberFormat="0" applyAlignment="0" applyProtection="0"/>
    <xf numFmtId="0" fontId="1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9" fontId="51" fillId="41" borderId="0">
      <alignment horizontal="left" vertical="center"/>
    </xf>
    <xf numFmtId="0" fontId="18" fillId="4" borderId="0" applyNumberFormat="0" applyBorder="0" applyAlignment="0" applyProtection="0"/>
    <xf numFmtId="0" fontId="52" fillId="4" borderId="0" applyNumberFormat="0" applyBorder="0" applyAlignment="0" applyProtection="0"/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166" fontId="53" fillId="0" borderId="26">
      <alignment vertical="center"/>
    </xf>
    <xf numFmtId="0" fontId="54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1" fillId="0" borderId="0"/>
    <xf numFmtId="0" fontId="42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55" fillId="0" borderId="0"/>
    <xf numFmtId="0" fontId="42" fillId="0" borderId="0"/>
    <xf numFmtId="0" fontId="2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56" fillId="0" borderId="0"/>
    <xf numFmtId="0" fontId="42" fillId="0" borderId="0"/>
    <xf numFmtId="0" fontId="1" fillId="0" borderId="0"/>
    <xf numFmtId="0" fontId="1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42" fillId="0" borderId="0"/>
    <xf numFmtId="0" fontId="1" fillId="0" borderId="0"/>
    <xf numFmtId="0" fontId="1" fillId="0" borderId="0"/>
    <xf numFmtId="0" fontId="56" fillId="0" borderId="0"/>
    <xf numFmtId="0" fontId="42" fillId="0" borderId="0"/>
    <xf numFmtId="0" fontId="58" fillId="0" borderId="0"/>
    <xf numFmtId="0" fontId="1" fillId="0" borderId="0"/>
    <xf numFmtId="0" fontId="1" fillId="0" borderId="0"/>
    <xf numFmtId="0" fontId="11" fillId="0" borderId="0"/>
    <xf numFmtId="0" fontId="2" fillId="0" borderId="0"/>
    <xf numFmtId="0" fontId="1" fillId="0" borderId="0"/>
    <xf numFmtId="0" fontId="59" fillId="0" borderId="0"/>
    <xf numFmtId="0" fontId="1" fillId="0" borderId="0"/>
    <xf numFmtId="0" fontId="17" fillId="3" borderId="0" applyNumberFormat="0" applyBorder="0" applyAlignment="0" applyProtection="0"/>
    <xf numFmtId="0" fontId="60" fillId="3" borderId="0" applyNumberFormat="0" applyBorder="0" applyAlignment="0" applyProtection="0"/>
    <xf numFmtId="0" fontId="61" fillId="0" borderId="51" applyNumberFormat="0" applyFill="0" applyAlignment="0">
      <alignment horizontal="left"/>
    </xf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8" borderId="49" applyNumberFormat="0" applyFont="0" applyAlignment="0" applyProtection="0"/>
    <xf numFmtId="0" fontId="28" fillId="8" borderId="44" applyNumberFormat="0" applyFont="0" applyAlignment="0" applyProtection="0"/>
    <xf numFmtId="0" fontId="1" fillId="8" borderId="49" applyNumberFormat="0" applyFont="0" applyAlignment="0" applyProtection="0"/>
    <xf numFmtId="0" fontId="63" fillId="8" borderId="44" applyNumberFormat="0" applyFont="0" applyAlignment="0" applyProtection="0"/>
    <xf numFmtId="0" fontId="55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9" fontId="6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65" fillId="0" borderId="0" applyFill="0" applyBorder="0"/>
    <xf numFmtId="0" fontId="22" fillId="0" borderId="42" applyNumberFormat="0" applyFill="0" applyAlignment="0" applyProtection="0"/>
    <xf numFmtId="0" fontId="66" fillId="0" borderId="42" applyNumberFormat="0" applyFill="0" applyAlignment="0" applyProtection="0"/>
    <xf numFmtId="0" fontId="67" fillId="0" borderId="0" applyBorder="0" applyAlignment="0" applyProtection="0"/>
    <xf numFmtId="0" fontId="2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49" applyNumberFormat="0" applyFill="0" applyAlignment="0" applyProtection="0"/>
    <xf numFmtId="168" fontId="61" fillId="0" borderId="0" applyFont="0" applyFill="0" applyBorder="0" applyAlignment="0" applyProtection="0"/>
    <xf numFmtId="169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2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" borderId="0" applyNumberFormat="0" applyBorder="0" applyAlignment="0" applyProtection="0"/>
    <xf numFmtId="0" fontId="71" fillId="2" borderId="0" applyNumberFormat="0" applyBorder="0" applyAlignment="0" applyProtection="0"/>
  </cellStyleXfs>
  <cellXfs count="427">
    <xf numFmtId="0" fontId="0" fillId="0" borderId="0" xfId="0"/>
    <xf numFmtId="0" fontId="7" fillId="0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5" fillId="0" borderId="0" xfId="0" applyFont="1" applyFill="1"/>
    <xf numFmtId="0" fontId="2" fillId="0" borderId="0" xfId="0" applyFont="1" applyFill="1"/>
    <xf numFmtId="0" fontId="4" fillId="0" borderId="0" xfId="0" applyFont="1" applyFill="1"/>
    <xf numFmtId="0" fontId="3" fillId="0" borderId="0" xfId="0" applyFont="1" applyFill="1"/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3" fillId="0" borderId="1" xfId="0" applyFont="1" applyFill="1" applyBorder="1"/>
    <xf numFmtId="0" fontId="2" fillId="0" borderId="2" xfId="0" applyFont="1" applyFill="1" applyBorder="1"/>
    <xf numFmtId="0" fontId="3" fillId="0" borderId="6" xfId="0" applyFont="1" applyFill="1" applyBorder="1"/>
    <xf numFmtId="0" fontId="3" fillId="0" borderId="7" xfId="0" applyFont="1" applyFill="1" applyBorder="1"/>
    <xf numFmtId="0" fontId="3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6" fillId="0" borderId="0" xfId="0" applyFont="1" applyFill="1"/>
    <xf numFmtId="0" fontId="3" fillId="0" borderId="30" xfId="0" applyFont="1" applyFill="1" applyBorder="1" applyAlignment="1">
      <alignment vertical="center"/>
    </xf>
    <xf numFmtId="0" fontId="3" fillId="0" borderId="30" xfId="0" applyFont="1" applyFill="1" applyBorder="1"/>
    <xf numFmtId="0" fontId="3" fillId="0" borderId="34" xfId="0" applyFont="1" applyFill="1" applyBorder="1"/>
    <xf numFmtId="0" fontId="28" fillId="0" borderId="0" xfId="1"/>
    <xf numFmtId="0" fontId="72" fillId="0" borderId="0" xfId="203" applyFont="1" applyAlignment="1" applyProtection="1">
      <alignment vertical="center"/>
    </xf>
    <xf numFmtId="0" fontId="72" fillId="42" borderId="0" xfId="203" applyFont="1" applyFill="1" applyAlignment="1" applyProtection="1">
      <alignment vertical="center"/>
    </xf>
    <xf numFmtId="0" fontId="72" fillId="42" borderId="16" xfId="203" applyFont="1" applyFill="1" applyBorder="1" applyAlignment="1" applyProtection="1">
      <alignment vertical="center"/>
    </xf>
    <xf numFmtId="3" fontId="75" fillId="44" borderId="52" xfId="203" applyNumberFormat="1" applyFont="1" applyFill="1" applyBorder="1" applyAlignment="1" applyProtection="1">
      <alignment horizontal="right" vertical="center"/>
      <protection locked="0"/>
    </xf>
    <xf numFmtId="3" fontId="75" fillId="44" borderId="52" xfId="203" applyNumberFormat="1" applyFont="1" applyFill="1" applyBorder="1" applyAlignment="1" applyProtection="1">
      <alignment vertical="center"/>
      <protection locked="0"/>
    </xf>
    <xf numFmtId="172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0" fontId="72" fillId="0" borderId="0" xfId="203" applyFont="1" applyBorder="1" applyAlignment="1" applyProtection="1">
      <alignment vertical="center"/>
    </xf>
    <xf numFmtId="3" fontId="72" fillId="0" borderId="0" xfId="203" applyNumberFormat="1" applyFont="1" applyBorder="1" applyAlignment="1" applyProtection="1">
      <alignment horizontal="right" vertical="center"/>
      <protection locked="0"/>
    </xf>
    <xf numFmtId="0" fontId="72" fillId="0" borderId="0" xfId="203" applyFont="1" applyBorder="1" applyAlignment="1" applyProtection="1">
      <alignment vertical="center" wrapText="1"/>
    </xf>
    <xf numFmtId="9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3" fontId="75" fillId="44" borderId="47" xfId="203" applyNumberFormat="1" applyFont="1" applyFill="1" applyBorder="1" applyAlignment="1" applyProtection="1">
      <alignment vertical="center" wrapText="1"/>
      <protection locked="0"/>
    </xf>
    <xf numFmtId="3" fontId="75" fillId="44" borderId="68" xfId="203" applyNumberFormat="1" applyFont="1" applyFill="1" applyBorder="1" applyAlignment="1" applyProtection="1">
      <alignment vertical="center" wrapText="1"/>
      <protection locked="0"/>
    </xf>
    <xf numFmtId="3" fontId="75" fillId="44" borderId="70" xfId="203" applyNumberFormat="1" applyFont="1" applyFill="1" applyBorder="1" applyAlignment="1" applyProtection="1">
      <alignment vertical="center" wrapText="1"/>
      <protection locked="0"/>
    </xf>
    <xf numFmtId="3" fontId="75" fillId="44" borderId="46" xfId="203" applyNumberFormat="1" applyFont="1" applyFill="1" applyBorder="1" applyAlignment="1" applyProtection="1">
      <alignment vertical="center" wrapText="1"/>
      <protection locked="0"/>
    </xf>
    <xf numFmtId="0" fontId="75" fillId="44" borderId="52" xfId="203" applyFont="1" applyFill="1" applyBorder="1" applyAlignment="1" applyProtection="1">
      <alignment vertical="center" wrapText="1"/>
      <protection locked="0"/>
    </xf>
    <xf numFmtId="3" fontId="75" fillId="43" borderId="0" xfId="203" applyNumberFormat="1" applyFont="1" applyFill="1" applyBorder="1" applyAlignment="1" applyProtection="1">
      <alignment horizontal="right" vertical="center" wrapText="1"/>
    </xf>
    <xf numFmtId="3" fontId="75" fillId="42" borderId="81" xfId="203" applyNumberFormat="1" applyFont="1" applyFill="1" applyBorder="1" applyAlignment="1" applyProtection="1">
      <alignment vertical="center" wrapText="1"/>
    </xf>
    <xf numFmtId="3" fontId="75" fillId="42" borderId="82" xfId="203" applyNumberFormat="1" applyFont="1" applyFill="1" applyBorder="1" applyAlignment="1" applyProtection="1">
      <alignment vertical="center" wrapText="1"/>
    </xf>
    <xf numFmtId="0" fontId="75" fillId="43" borderId="56" xfId="203" applyFont="1" applyFill="1" applyBorder="1" applyAlignment="1" applyProtection="1">
      <alignment horizontal="right" vertical="center"/>
    </xf>
    <xf numFmtId="0" fontId="75" fillId="43" borderId="56" xfId="203" applyFont="1" applyFill="1" applyBorder="1" applyAlignment="1" applyProtection="1">
      <alignment vertical="center"/>
    </xf>
    <xf numFmtId="14" fontId="72" fillId="0" borderId="0" xfId="203" applyNumberFormat="1" applyFont="1" applyAlignment="1" applyProtection="1">
      <alignment vertical="center"/>
    </xf>
    <xf numFmtId="3" fontId="75" fillId="44" borderId="53" xfId="203" applyNumberFormat="1" applyFont="1" applyFill="1" applyBorder="1" applyAlignment="1" applyProtection="1">
      <alignment vertical="center" wrapText="1"/>
      <protection locked="0"/>
    </xf>
    <xf numFmtId="3" fontId="75" fillId="44" borderId="84" xfId="203" applyNumberFormat="1" applyFont="1" applyFill="1" applyBorder="1" applyAlignment="1" applyProtection="1">
      <alignment vertical="center" wrapText="1"/>
      <protection locked="0"/>
    </xf>
    <xf numFmtId="3" fontId="75" fillId="44" borderId="58" xfId="203" applyNumberFormat="1" applyFont="1" applyFill="1" applyBorder="1" applyAlignment="1" applyProtection="1">
      <alignment vertical="center" wrapText="1"/>
      <protection locked="0"/>
    </xf>
    <xf numFmtId="0" fontId="75" fillId="44" borderId="84" xfId="203" applyFont="1" applyFill="1" applyBorder="1" applyAlignment="1" applyProtection="1">
      <alignment horizontal="center" vertical="center" wrapText="1"/>
      <protection locked="0"/>
    </xf>
    <xf numFmtId="0" fontId="75" fillId="44" borderId="68" xfId="203" applyFont="1" applyFill="1" applyBorder="1" applyAlignment="1" applyProtection="1">
      <alignment horizontal="center" vertical="center" wrapText="1"/>
      <protection locked="0"/>
    </xf>
    <xf numFmtId="49" fontId="75" fillId="44" borderId="26" xfId="203" applyNumberFormat="1" applyFont="1" applyFill="1" applyBorder="1" applyAlignment="1" applyProtection="1">
      <alignment horizontal="left" vertical="center"/>
      <protection locked="0"/>
    </xf>
    <xf numFmtId="174" fontId="76" fillId="44" borderId="52" xfId="203" applyNumberFormat="1" applyFont="1" applyFill="1" applyBorder="1" applyAlignment="1" applyProtection="1">
      <alignment horizontal="center" vertical="center"/>
      <protection locked="0"/>
    </xf>
    <xf numFmtId="172" fontId="75" fillId="44" borderId="52" xfId="203" applyNumberFormat="1" applyFont="1" applyFill="1" applyBorder="1" applyAlignment="1" applyProtection="1">
      <alignment horizontal="left" vertical="center" wrapText="1"/>
      <protection locked="0"/>
    </xf>
    <xf numFmtId="175" fontId="75" fillId="44" borderId="52" xfId="203" applyNumberFormat="1" applyFont="1" applyFill="1" applyBorder="1" applyAlignment="1" applyProtection="1">
      <alignment horizontal="left" vertical="center" wrapText="1"/>
      <protection locked="0"/>
    </xf>
    <xf numFmtId="0" fontId="75" fillId="44" borderId="52" xfId="203" applyFont="1" applyFill="1" applyBorder="1" applyAlignment="1" applyProtection="1">
      <alignment horizontal="center" vertical="center" wrapText="1"/>
      <protection locked="0"/>
    </xf>
    <xf numFmtId="49" fontId="75" fillId="44" borderId="48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7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6" xfId="203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/>
    <xf numFmtId="0" fontId="75" fillId="44" borderId="52" xfId="203" applyFont="1" applyFill="1" applyBorder="1" applyAlignment="1" applyProtection="1">
      <alignment horizontal="center" vertical="center" wrapText="1"/>
      <protection locked="0"/>
    </xf>
    <xf numFmtId="0" fontId="75" fillId="47" borderId="52" xfId="203" applyFont="1" applyFill="1" applyBorder="1" applyAlignment="1" applyProtection="1">
      <alignment horizontal="left" vertical="center" wrapText="1"/>
      <protection locked="0"/>
    </xf>
    <xf numFmtId="0" fontId="72" fillId="42" borderId="19" xfId="203" applyFont="1" applyFill="1" applyBorder="1" applyAlignment="1" applyProtection="1">
      <alignment vertical="center"/>
    </xf>
    <xf numFmtId="0" fontId="72" fillId="42" borderId="0" xfId="203" applyFont="1" applyFill="1" applyBorder="1" applyAlignment="1" applyProtection="1">
      <alignment vertical="center"/>
    </xf>
    <xf numFmtId="0" fontId="72" fillId="42" borderId="20" xfId="203" applyFont="1" applyFill="1" applyBorder="1" applyAlignment="1" applyProtection="1">
      <alignment vertical="center"/>
    </xf>
    <xf numFmtId="0" fontId="72" fillId="42" borderId="6" xfId="203" applyFont="1" applyFill="1" applyBorder="1" applyAlignment="1" applyProtection="1">
      <alignment vertical="center"/>
    </xf>
    <xf numFmtId="3" fontId="75" fillId="44" borderId="52" xfId="203" applyNumberFormat="1" applyFont="1" applyFill="1" applyBorder="1" applyAlignment="1" applyProtection="1">
      <alignment horizontal="right" vertical="center" wrapText="1"/>
      <protection locked="0"/>
    </xf>
    <xf numFmtId="3" fontId="75" fillId="44" borderId="48" xfId="203" applyNumberFormat="1" applyFont="1" applyFill="1" applyBorder="1" applyAlignment="1" applyProtection="1">
      <alignment horizontal="right" vertical="center" wrapText="1"/>
      <protection locked="0"/>
    </xf>
    <xf numFmtId="3" fontId="76" fillId="44" borderId="52" xfId="203" applyNumberFormat="1" applyFont="1" applyFill="1" applyBorder="1" applyAlignment="1" applyProtection="1">
      <alignment horizontal="right" vertical="center"/>
      <protection locked="0"/>
    </xf>
    <xf numFmtId="0" fontId="75" fillId="43" borderId="85" xfId="203" applyFont="1" applyFill="1" applyBorder="1" applyAlignment="1" applyProtection="1">
      <alignment horizontal="center" vertical="center"/>
    </xf>
    <xf numFmtId="0" fontId="75" fillId="43" borderId="85" xfId="203" applyFont="1" applyFill="1" applyBorder="1" applyAlignment="1" applyProtection="1">
      <alignment horizontal="center" vertical="center" wrapText="1"/>
    </xf>
    <xf numFmtId="0" fontId="79" fillId="0" borderId="0" xfId="1" applyFont="1" applyAlignment="1" applyProtection="1"/>
    <xf numFmtId="0" fontId="28" fillId="42" borderId="0" xfId="1" applyFill="1" applyProtection="1"/>
    <xf numFmtId="49" fontId="75" fillId="42" borderId="26" xfId="203" applyNumberFormat="1" applyFont="1" applyFill="1" applyBorder="1" applyAlignment="1" applyProtection="1">
      <alignment horizontal="left" vertical="center"/>
    </xf>
    <xf numFmtId="0" fontId="74" fillId="42" borderId="5" xfId="203" applyFont="1" applyFill="1" applyBorder="1" applyAlignment="1" applyProtection="1">
      <alignment horizontal="center" vertical="center"/>
    </xf>
    <xf numFmtId="0" fontId="75" fillId="43" borderId="72" xfId="203" applyFont="1" applyFill="1" applyBorder="1" applyAlignment="1" applyProtection="1">
      <alignment horizontal="center" vertical="center" wrapText="1"/>
    </xf>
    <xf numFmtId="3" fontId="75" fillId="43" borderId="73" xfId="203" applyNumberFormat="1" applyFont="1" applyFill="1" applyBorder="1" applyAlignment="1" applyProtection="1">
      <alignment horizontal="center" vertical="center" wrapText="1"/>
    </xf>
    <xf numFmtId="3" fontId="75" fillId="43" borderId="72" xfId="203" applyNumberFormat="1" applyFont="1" applyFill="1" applyBorder="1" applyAlignment="1" applyProtection="1">
      <alignment horizontal="center" vertical="center" wrapText="1"/>
    </xf>
    <xf numFmtId="0" fontId="75" fillId="43" borderId="0" xfId="203" applyFont="1" applyFill="1" applyBorder="1" applyAlignment="1" applyProtection="1">
      <alignment vertical="center"/>
    </xf>
    <xf numFmtId="0" fontId="75" fillId="43" borderId="0" xfId="203" applyFont="1" applyFill="1" applyBorder="1" applyAlignment="1" applyProtection="1">
      <alignment horizontal="right" vertical="center"/>
    </xf>
    <xf numFmtId="3" fontId="75" fillId="42" borderId="79" xfId="203" applyNumberFormat="1" applyFont="1" applyFill="1" applyBorder="1" applyAlignment="1" applyProtection="1">
      <alignment vertical="center" wrapText="1"/>
    </xf>
    <xf numFmtId="3" fontId="75" fillId="42" borderId="78" xfId="203" applyNumberFormat="1" applyFont="1" applyFill="1" applyBorder="1" applyAlignment="1" applyProtection="1">
      <alignment vertical="center" wrapText="1"/>
    </xf>
    <xf numFmtId="0" fontId="75" fillId="43" borderId="1" xfId="203" applyFont="1" applyFill="1" applyBorder="1" applyAlignment="1" applyProtection="1">
      <alignment vertical="center"/>
    </xf>
    <xf numFmtId="0" fontId="74" fillId="43" borderId="67" xfId="203" applyFont="1" applyFill="1" applyBorder="1" applyAlignment="1" applyProtection="1">
      <alignment horizontal="right" vertical="center"/>
    </xf>
    <xf numFmtId="3" fontId="74" fillId="42" borderId="66" xfId="203" applyNumberFormat="1" applyFont="1" applyFill="1" applyBorder="1" applyAlignment="1" applyProtection="1">
      <alignment vertical="center" wrapText="1"/>
    </xf>
    <xf numFmtId="3" fontId="74" fillId="43" borderId="0" xfId="203" applyNumberFormat="1" applyFont="1" applyFill="1" applyBorder="1" applyAlignment="1" applyProtection="1">
      <alignment horizontal="right" vertical="center" wrapText="1"/>
    </xf>
    <xf numFmtId="0" fontId="75" fillId="43" borderId="0" xfId="203" applyFont="1" applyFill="1" applyBorder="1" applyAlignment="1" applyProtection="1">
      <alignment horizontal="center" vertical="center" wrapText="1"/>
    </xf>
    <xf numFmtId="3" fontId="75" fillId="43" borderId="0" xfId="203" applyNumberFormat="1" applyFont="1" applyFill="1" applyBorder="1" applyAlignment="1" applyProtection="1">
      <alignment horizontal="center" vertical="center" wrapText="1"/>
    </xf>
    <xf numFmtId="0" fontId="75" fillId="43" borderId="0" xfId="203" applyFont="1" applyFill="1" applyBorder="1" applyAlignment="1" applyProtection="1">
      <alignment horizontal="right" vertical="center" indent="1"/>
    </xf>
    <xf numFmtId="0" fontId="75" fillId="43" borderId="2" xfId="203" applyFont="1" applyFill="1" applyBorder="1" applyAlignment="1" applyProtection="1">
      <alignment vertical="center"/>
    </xf>
    <xf numFmtId="0" fontId="74" fillId="43" borderId="2" xfId="203" applyFont="1" applyFill="1" applyBorder="1" applyAlignment="1" applyProtection="1">
      <alignment horizontal="right" vertical="center"/>
    </xf>
    <xf numFmtId="14" fontId="75" fillId="42" borderId="26" xfId="203" applyNumberFormat="1" applyFont="1" applyFill="1" applyBorder="1" applyAlignment="1" applyProtection="1">
      <alignment horizontal="center" vertical="center" wrapText="1"/>
    </xf>
    <xf numFmtId="0" fontId="75" fillId="43" borderId="75" xfId="203" applyFont="1" applyFill="1" applyBorder="1" applyAlignment="1" applyProtection="1">
      <alignment vertical="center" wrapText="1"/>
    </xf>
    <xf numFmtId="0" fontId="75" fillId="43" borderId="75" xfId="203" applyFont="1" applyFill="1" applyBorder="1" applyAlignment="1" applyProtection="1">
      <alignment horizontal="center" vertical="center" wrapText="1"/>
    </xf>
    <xf numFmtId="3" fontId="75" fillId="43" borderId="75" xfId="203" applyNumberFormat="1" applyFont="1" applyFill="1" applyBorder="1" applyAlignment="1" applyProtection="1">
      <alignment horizontal="center" vertical="center" wrapText="1"/>
    </xf>
    <xf numFmtId="3" fontId="75" fillId="42" borderId="48" xfId="203" applyNumberFormat="1" applyFont="1" applyFill="1" applyBorder="1" applyAlignment="1" applyProtection="1">
      <alignment horizontal="right" vertical="center" wrapText="1"/>
    </xf>
    <xf numFmtId="3" fontId="75" fillId="42" borderId="52" xfId="203" applyNumberFormat="1" applyFont="1" applyFill="1" applyBorder="1" applyAlignment="1" applyProtection="1">
      <alignment horizontal="right" vertical="center" wrapText="1"/>
    </xf>
    <xf numFmtId="3" fontId="75" fillId="42" borderId="52" xfId="203" applyNumberFormat="1" applyFont="1" applyFill="1" applyBorder="1" applyAlignment="1" applyProtection="1">
      <alignment vertical="center" wrapText="1"/>
    </xf>
    <xf numFmtId="3" fontId="74" fillId="42" borderId="9" xfId="203" applyNumberFormat="1" applyFont="1" applyFill="1" applyBorder="1" applyAlignment="1" applyProtection="1">
      <alignment vertical="center" wrapText="1"/>
    </xf>
    <xf numFmtId="0" fontId="75" fillId="43" borderId="47" xfId="203" applyFont="1" applyFill="1" applyBorder="1" applyAlignment="1" applyProtection="1">
      <alignment vertical="center"/>
    </xf>
    <xf numFmtId="0" fontId="75" fillId="43" borderId="47" xfId="203" applyFont="1" applyFill="1" applyBorder="1" applyAlignment="1" applyProtection="1">
      <alignment horizontal="right" vertical="center"/>
    </xf>
    <xf numFmtId="3" fontId="75" fillId="42" borderId="69" xfId="203" applyNumberFormat="1" applyFont="1" applyFill="1" applyBorder="1" applyAlignment="1" applyProtection="1">
      <alignment vertical="center" wrapText="1"/>
    </xf>
    <xf numFmtId="3" fontId="75" fillId="42" borderId="68" xfId="203" applyNumberFormat="1" applyFont="1" applyFill="1" applyBorder="1" applyAlignment="1" applyProtection="1">
      <alignment vertical="center" wrapText="1"/>
    </xf>
    <xf numFmtId="3" fontId="75" fillId="43" borderId="47" xfId="203" applyNumberFormat="1" applyFont="1" applyFill="1" applyBorder="1" applyAlignment="1" applyProtection="1">
      <alignment horizontal="right" vertical="center" wrapText="1"/>
    </xf>
    <xf numFmtId="0" fontId="75" fillId="43" borderId="57" xfId="203" applyFont="1" applyFill="1" applyBorder="1" applyAlignment="1" applyProtection="1">
      <alignment horizontal="center" vertical="center" wrapText="1"/>
    </xf>
    <xf numFmtId="3" fontId="75" fillId="42" borderId="77" xfId="203" applyNumberFormat="1" applyFont="1" applyFill="1" applyBorder="1" applyAlignment="1" applyProtection="1">
      <alignment horizontal="right" vertical="center" wrapText="1"/>
    </xf>
    <xf numFmtId="3" fontId="74" fillId="42" borderId="80" xfId="203" applyNumberFormat="1" applyFont="1" applyFill="1" applyBorder="1" applyAlignment="1" applyProtection="1">
      <alignment horizontal="right" vertical="center" wrapText="1"/>
    </xf>
    <xf numFmtId="3" fontId="74" fillId="43" borderId="58" xfId="203" applyNumberFormat="1" applyFont="1" applyFill="1" applyBorder="1" applyAlignment="1" applyProtection="1">
      <alignment horizontal="center" vertical="center" wrapText="1"/>
    </xf>
    <xf numFmtId="14" fontId="74" fillId="43" borderId="57" xfId="203" applyNumberFormat="1" applyFont="1" applyFill="1" applyBorder="1" applyAlignment="1" applyProtection="1">
      <alignment horizontal="center" vertical="center" wrapText="1"/>
    </xf>
    <xf numFmtId="0" fontId="75" fillId="43" borderId="48" xfId="203" applyFont="1" applyFill="1" applyBorder="1" applyAlignment="1" applyProtection="1">
      <alignment vertical="center"/>
    </xf>
    <xf numFmtId="0" fontId="75" fillId="43" borderId="46" xfId="203" applyFont="1" applyFill="1" applyBorder="1" applyAlignment="1" applyProtection="1">
      <alignment vertical="center"/>
    </xf>
    <xf numFmtId="0" fontId="75" fillId="42" borderId="52" xfId="203" applyFont="1" applyFill="1" applyBorder="1" applyAlignment="1" applyProtection="1">
      <alignment horizontal="right" vertical="center"/>
    </xf>
    <xf numFmtId="0" fontId="28" fillId="42" borderId="54" xfId="1" applyFill="1" applyBorder="1"/>
    <xf numFmtId="0" fontId="28" fillId="0" borderId="48" xfId="1" applyBorder="1" applyAlignment="1">
      <alignment horizontal="center" vertical="center"/>
    </xf>
    <xf numFmtId="0" fontId="28" fillId="0" borderId="48" xfId="1" applyBorder="1" applyAlignment="1">
      <alignment horizontal="left" vertical="center"/>
    </xf>
    <xf numFmtId="0" fontId="28" fillId="0" borderId="47" xfId="1" applyBorder="1" applyAlignment="1">
      <alignment horizontal="left" vertical="center"/>
    </xf>
    <xf numFmtId="0" fontId="28" fillId="0" borderId="46" xfId="1" applyBorder="1" applyAlignment="1">
      <alignment horizontal="left" vertical="center"/>
    </xf>
    <xf numFmtId="0" fontId="28" fillId="0" borderId="48" xfId="1" applyBorder="1" applyAlignment="1">
      <alignment horizontal="left" vertical="center" wrapText="1"/>
    </xf>
    <xf numFmtId="0" fontId="28" fillId="0" borderId="47" xfId="1" applyBorder="1" applyAlignment="1">
      <alignment horizontal="left" vertical="center" wrapText="1"/>
    </xf>
    <xf numFmtId="0" fontId="28" fillId="0" borderId="46" xfId="1" applyBorder="1" applyAlignment="1">
      <alignment horizontal="left" vertical="center" wrapText="1"/>
    </xf>
    <xf numFmtId="0" fontId="29" fillId="42" borderId="54" xfId="1" applyFont="1" applyFill="1" applyBorder="1" applyAlignment="1">
      <alignment horizontal="center"/>
    </xf>
    <xf numFmtId="49" fontId="75" fillId="44" borderId="48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7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6" xfId="203" applyNumberFormat="1" applyFont="1" applyFill="1" applyBorder="1" applyAlignment="1" applyProtection="1">
      <alignment horizontal="center" vertical="center" wrapText="1"/>
      <protection locked="0"/>
    </xf>
    <xf numFmtId="0" fontId="75" fillId="44" borderId="48" xfId="203" applyFont="1" applyFill="1" applyBorder="1" applyAlignment="1" applyProtection="1">
      <alignment horizontal="left" vertical="center" wrapText="1"/>
      <protection locked="0"/>
    </xf>
    <xf numFmtId="0" fontId="75" fillId="44" borderId="47" xfId="203" applyFont="1" applyFill="1" applyBorder="1" applyAlignment="1" applyProtection="1">
      <alignment horizontal="left" vertical="center" wrapText="1"/>
      <protection locked="0"/>
    </xf>
    <xf numFmtId="0" fontId="75" fillId="44" borderId="46" xfId="203" applyFont="1" applyFill="1" applyBorder="1" applyAlignment="1" applyProtection="1">
      <alignment horizontal="left" vertical="center" wrapText="1"/>
      <protection locked="0"/>
    </xf>
    <xf numFmtId="0" fontId="75" fillId="43" borderId="65" xfId="203" applyFont="1" applyFill="1" applyBorder="1" applyAlignment="1" applyProtection="1">
      <alignment horizontal="right" vertical="center"/>
    </xf>
    <xf numFmtId="0" fontId="75" fillId="43" borderId="64" xfId="203" applyFont="1" applyFill="1" applyBorder="1" applyAlignment="1" applyProtection="1">
      <alignment horizontal="right" vertical="center"/>
    </xf>
    <xf numFmtId="0" fontId="74" fillId="43" borderId="2" xfId="203" applyFont="1" applyFill="1" applyBorder="1" applyAlignment="1" applyProtection="1">
      <alignment horizontal="center" vertical="center" wrapText="1"/>
    </xf>
    <xf numFmtId="0" fontId="74" fillId="43" borderId="9" xfId="203" applyFont="1" applyFill="1" applyBorder="1" applyAlignment="1" applyProtection="1">
      <alignment horizontal="center" vertical="center" wrapText="1"/>
    </xf>
    <xf numFmtId="0" fontId="75" fillId="43" borderId="61" xfId="203" applyFont="1" applyFill="1" applyBorder="1" applyAlignment="1" applyProtection="1">
      <alignment horizontal="center" vertical="center" wrapText="1"/>
    </xf>
    <xf numFmtId="0" fontId="75" fillId="43" borderId="60" xfId="203" applyFont="1" applyFill="1" applyBorder="1" applyAlignment="1" applyProtection="1">
      <alignment horizontal="center" vertical="center" wrapText="1"/>
    </xf>
    <xf numFmtId="0" fontId="75" fillId="43" borderId="59" xfId="203" applyFont="1" applyFill="1" applyBorder="1" applyAlignment="1" applyProtection="1">
      <alignment horizontal="center" vertical="center" wrapText="1"/>
    </xf>
    <xf numFmtId="0" fontId="72" fillId="42" borderId="16" xfId="203" applyFont="1" applyFill="1" applyBorder="1" applyAlignment="1" applyProtection="1">
      <alignment horizontal="left" vertical="center"/>
      <protection locked="0"/>
    </xf>
    <xf numFmtId="49" fontId="75" fillId="44" borderId="7" xfId="203" applyNumberFormat="1" applyFont="1" applyFill="1" applyBorder="1" applyAlignment="1" applyProtection="1">
      <alignment horizontal="left" vertical="center"/>
      <protection locked="0"/>
    </xf>
    <xf numFmtId="49" fontId="75" fillId="44" borderId="2" xfId="203" applyNumberFormat="1" applyFont="1" applyFill="1" applyBorder="1" applyAlignment="1" applyProtection="1">
      <alignment horizontal="left" vertical="center"/>
      <protection locked="0"/>
    </xf>
    <xf numFmtId="49" fontId="75" fillId="44" borderId="9" xfId="203" applyNumberFormat="1" applyFont="1" applyFill="1" applyBorder="1" applyAlignment="1" applyProtection="1">
      <alignment horizontal="left" vertical="center"/>
      <protection locked="0"/>
    </xf>
    <xf numFmtId="3" fontId="75" fillId="43" borderId="65" xfId="203" applyNumberFormat="1" applyFont="1" applyFill="1" applyBorder="1" applyAlignment="1" applyProtection="1">
      <alignment horizontal="right" vertical="center" wrapText="1"/>
    </xf>
    <xf numFmtId="3" fontId="75" fillId="43" borderId="64" xfId="203" applyNumberFormat="1" applyFont="1" applyFill="1" applyBorder="1" applyAlignment="1" applyProtection="1">
      <alignment horizontal="right" vertical="center" wrapText="1"/>
    </xf>
    <xf numFmtId="0" fontId="74" fillId="43" borderId="26" xfId="203" applyFont="1" applyFill="1" applyBorder="1" applyAlignment="1" applyProtection="1">
      <alignment horizontal="center" vertical="center" wrapText="1"/>
    </xf>
    <xf numFmtId="49" fontId="75" fillId="44" borderId="7" xfId="203" applyNumberFormat="1" applyFont="1" applyFill="1" applyBorder="1" applyAlignment="1" applyProtection="1">
      <alignment horizontal="left" vertical="center" wrapText="1"/>
      <protection locked="0"/>
    </xf>
    <xf numFmtId="49" fontId="75" fillId="44" borderId="2" xfId="203" applyNumberFormat="1" applyFont="1" applyFill="1" applyBorder="1" applyAlignment="1" applyProtection="1">
      <alignment horizontal="left" vertical="center" wrapText="1"/>
      <protection locked="0"/>
    </xf>
    <xf numFmtId="49" fontId="75" fillId="44" borderId="9" xfId="203" applyNumberFormat="1" applyFont="1" applyFill="1" applyBorder="1" applyAlignment="1" applyProtection="1">
      <alignment horizontal="left" vertical="center" wrapText="1"/>
      <protection locked="0"/>
    </xf>
    <xf numFmtId="0" fontId="74" fillId="43" borderId="7" xfId="203" applyFont="1" applyFill="1" applyBorder="1" applyAlignment="1" applyProtection="1">
      <alignment horizontal="center" vertical="center" wrapText="1"/>
    </xf>
    <xf numFmtId="0" fontId="74" fillId="43" borderId="0" xfId="203" applyFont="1" applyFill="1" applyBorder="1" applyAlignment="1" applyProtection="1">
      <alignment horizontal="left" vertical="center"/>
    </xf>
    <xf numFmtId="0" fontId="75" fillId="44" borderId="52" xfId="203" applyFont="1" applyFill="1" applyBorder="1" applyAlignment="1" applyProtection="1">
      <alignment horizontal="center" vertical="center" wrapText="1"/>
      <protection locked="0"/>
    </xf>
    <xf numFmtId="173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0" fontId="76" fillId="46" borderId="16" xfId="203" applyFont="1" applyFill="1" applyBorder="1" applyAlignment="1" applyProtection="1">
      <alignment horizontal="center" vertical="center"/>
    </xf>
    <xf numFmtId="0" fontId="75" fillId="45" borderId="2" xfId="203" applyFont="1" applyFill="1" applyBorder="1" applyAlignment="1" applyProtection="1">
      <alignment horizontal="center" vertical="top" wrapText="1"/>
    </xf>
    <xf numFmtId="0" fontId="75" fillId="45" borderId="63" xfId="203" applyFont="1" applyFill="1" applyBorder="1" applyAlignment="1" applyProtection="1">
      <alignment horizontal="center" vertical="top" wrapText="1"/>
    </xf>
    <xf numFmtId="14" fontId="75" fillId="42" borderId="62" xfId="203" applyNumberFormat="1" applyFont="1" applyFill="1" applyBorder="1" applyAlignment="1" applyProtection="1">
      <alignment horizontal="center" vertical="center"/>
    </xf>
    <xf numFmtId="14" fontId="75" fillId="42" borderId="74" xfId="203" applyNumberFormat="1" applyFont="1" applyFill="1" applyBorder="1" applyAlignment="1" applyProtection="1">
      <alignment horizontal="center" vertical="center"/>
    </xf>
    <xf numFmtId="0" fontId="77" fillId="43" borderId="1" xfId="193" applyFont="1" applyFill="1" applyBorder="1" applyAlignment="1" applyProtection="1">
      <alignment horizontal="center" vertical="center" wrapText="1"/>
    </xf>
    <xf numFmtId="0" fontId="77" fillId="43" borderId="54" xfId="193" applyFont="1" applyFill="1" applyBorder="1" applyAlignment="1" applyProtection="1">
      <alignment horizontal="center" vertical="center" wrapText="1"/>
    </xf>
    <xf numFmtId="0" fontId="73" fillId="42" borderId="16" xfId="203" applyFont="1" applyFill="1" applyBorder="1" applyAlignment="1" applyProtection="1">
      <alignment horizontal="left" vertical="center" wrapText="1"/>
    </xf>
    <xf numFmtId="0" fontId="73" fillId="42" borderId="16" xfId="203" applyFont="1" applyFill="1" applyBorder="1" applyAlignment="1" applyProtection="1">
      <alignment horizontal="left" vertical="center"/>
    </xf>
    <xf numFmtId="0" fontId="73" fillId="42" borderId="16" xfId="203" applyFont="1" applyFill="1" applyBorder="1" applyAlignment="1" applyProtection="1">
      <alignment horizontal="left" vertical="top" wrapText="1"/>
    </xf>
    <xf numFmtId="0" fontId="73" fillId="42" borderId="16" xfId="203" applyFont="1" applyFill="1" applyBorder="1" applyAlignment="1" applyProtection="1">
      <alignment horizontal="left" vertical="top"/>
    </xf>
    <xf numFmtId="0" fontId="74" fillId="43" borderId="2" xfId="203" applyFont="1" applyFill="1" applyBorder="1" applyAlignment="1" applyProtection="1">
      <alignment horizontal="center" vertical="top"/>
    </xf>
    <xf numFmtId="0" fontId="74" fillId="43" borderId="63" xfId="203" applyFont="1" applyFill="1" applyBorder="1" applyAlignment="1" applyProtection="1">
      <alignment horizontal="center" vertical="top"/>
    </xf>
    <xf numFmtId="0" fontId="75" fillId="43" borderId="55" xfId="203" applyFont="1" applyFill="1" applyBorder="1" applyAlignment="1" applyProtection="1">
      <alignment horizontal="center" vertical="center" wrapText="1"/>
    </xf>
    <xf numFmtId="0" fontId="75" fillId="43" borderId="53" xfId="203" applyFont="1" applyFill="1" applyBorder="1" applyAlignment="1" applyProtection="1">
      <alignment horizontal="center" vertical="center" wrapText="1"/>
    </xf>
    <xf numFmtId="0" fontId="75" fillId="43" borderId="75" xfId="203" applyFont="1" applyFill="1" applyBorder="1" applyAlignment="1" applyProtection="1">
      <alignment horizontal="center" vertical="center" wrapText="1"/>
    </xf>
    <xf numFmtId="0" fontId="75" fillId="44" borderId="57" xfId="203" applyFont="1" applyFill="1" applyBorder="1" applyAlignment="1" applyProtection="1">
      <alignment horizontal="center" vertical="center" wrapText="1"/>
      <protection locked="0"/>
    </xf>
    <xf numFmtId="173" fontId="75" fillId="44" borderId="57" xfId="203" applyNumberFormat="1" applyFont="1" applyFill="1" applyBorder="1" applyAlignment="1" applyProtection="1">
      <alignment horizontal="center" vertical="center" wrapText="1"/>
      <protection locked="0"/>
    </xf>
    <xf numFmtId="0" fontId="78" fillId="42" borderId="16" xfId="203" applyFont="1" applyFill="1" applyBorder="1" applyAlignment="1" applyProtection="1">
      <alignment horizontal="center" vertical="center"/>
    </xf>
    <xf numFmtId="0" fontId="74" fillId="43" borderId="7" xfId="203" applyFont="1" applyFill="1" applyBorder="1" applyAlignment="1" applyProtection="1">
      <alignment horizontal="center" vertical="center"/>
    </xf>
    <xf numFmtId="0" fontId="74" fillId="43" borderId="2" xfId="203" applyFont="1" applyFill="1" applyBorder="1" applyAlignment="1" applyProtection="1">
      <alignment horizontal="center" vertical="center"/>
    </xf>
    <xf numFmtId="0" fontId="74" fillId="43" borderId="9" xfId="203" applyFont="1" applyFill="1" applyBorder="1" applyAlignment="1" applyProtection="1">
      <alignment horizontal="center" vertical="center"/>
    </xf>
    <xf numFmtId="0" fontId="75" fillId="44" borderId="7" xfId="203" applyFont="1" applyFill="1" applyBorder="1" applyAlignment="1" applyProtection="1">
      <alignment horizontal="left" vertical="center"/>
      <protection locked="0"/>
    </xf>
    <xf numFmtId="0" fontId="75" fillId="44" borderId="2" xfId="203" applyFont="1" applyFill="1" applyBorder="1" applyAlignment="1" applyProtection="1">
      <alignment horizontal="left" vertical="center"/>
      <protection locked="0"/>
    </xf>
    <xf numFmtId="0" fontId="75" fillId="44" borderId="9" xfId="203" applyFont="1" applyFill="1" applyBorder="1" applyAlignment="1" applyProtection="1">
      <alignment horizontal="left" vertical="center"/>
      <protection locked="0"/>
    </xf>
    <xf numFmtId="0" fontId="74" fillId="48" borderId="26" xfId="203" applyFont="1" applyFill="1" applyBorder="1" applyAlignment="1" applyProtection="1">
      <alignment horizontal="center" vertical="center"/>
    </xf>
    <xf numFmtId="14" fontId="75" fillId="0" borderId="26" xfId="203" applyNumberFormat="1" applyFont="1" applyFill="1" applyBorder="1" applyAlignment="1" applyProtection="1">
      <alignment horizontal="center" vertical="center"/>
      <protection locked="0"/>
    </xf>
    <xf numFmtId="0" fontId="75" fillId="0" borderId="26" xfId="203" applyFont="1" applyFill="1" applyBorder="1" applyAlignment="1" applyProtection="1">
      <alignment horizontal="center" vertical="center"/>
      <protection locked="0"/>
    </xf>
    <xf numFmtId="0" fontId="74" fillId="45" borderId="7" xfId="203" applyFont="1" applyFill="1" applyBorder="1" applyAlignment="1" applyProtection="1">
      <alignment horizontal="center" vertical="center"/>
    </xf>
    <xf numFmtId="0" fontId="74" fillId="45" borderId="2" xfId="203" applyFont="1" applyFill="1" applyBorder="1" applyAlignment="1" applyProtection="1">
      <alignment horizontal="center" vertical="center"/>
    </xf>
    <xf numFmtId="0" fontId="74" fillId="45" borderId="9" xfId="203" applyFont="1" applyFill="1" applyBorder="1" applyAlignment="1" applyProtection="1">
      <alignment horizontal="center" vertical="center"/>
    </xf>
    <xf numFmtId="0" fontId="75" fillId="44" borderId="48" xfId="203" applyFont="1" applyFill="1" applyBorder="1" applyAlignment="1" applyProtection="1">
      <alignment horizontal="center" vertical="center" wrapText="1"/>
      <protection locked="0"/>
    </xf>
    <xf numFmtId="0" fontId="75" fillId="44" borderId="46" xfId="203" applyFont="1" applyFill="1" applyBorder="1" applyAlignment="1" applyProtection="1">
      <alignment horizontal="center" vertical="center" wrapText="1"/>
      <protection locked="0"/>
    </xf>
    <xf numFmtId="173" fontId="75" fillId="44" borderId="48" xfId="203" applyNumberFormat="1" applyFont="1" applyFill="1" applyBorder="1" applyAlignment="1" applyProtection="1">
      <alignment horizontal="center" vertical="center" wrapText="1"/>
      <protection locked="0"/>
    </xf>
    <xf numFmtId="173" fontId="75" fillId="44" borderId="46" xfId="203" applyNumberFormat="1" applyFont="1" applyFill="1" applyBorder="1" applyAlignment="1" applyProtection="1">
      <alignment horizontal="center" vertical="center" wrapText="1"/>
      <protection locked="0"/>
    </xf>
    <xf numFmtId="173" fontId="75" fillId="44" borderId="83" xfId="203" applyNumberFormat="1" applyFont="1" applyFill="1" applyBorder="1" applyAlignment="1" applyProtection="1">
      <alignment horizontal="center" vertical="center" wrapText="1"/>
      <protection locked="0"/>
    </xf>
    <xf numFmtId="173" fontId="75" fillId="44" borderId="47" xfId="203" applyNumberFormat="1" applyFont="1" applyFill="1" applyBorder="1" applyAlignment="1" applyProtection="1">
      <alignment horizontal="center" vertical="center" wrapText="1"/>
      <protection locked="0"/>
    </xf>
    <xf numFmtId="0" fontId="74" fillId="43" borderId="63" xfId="203" applyFont="1" applyFill="1" applyBorder="1" applyAlignment="1" applyProtection="1">
      <alignment horizontal="center" vertical="center" wrapText="1"/>
    </xf>
    <xf numFmtId="14" fontId="75" fillId="42" borderId="80" xfId="203" applyNumberFormat="1" applyFont="1" applyFill="1" applyBorder="1" applyAlignment="1" applyProtection="1">
      <alignment horizontal="center" vertical="center"/>
    </xf>
    <xf numFmtId="14" fontId="75" fillId="42" borderId="9" xfId="203" applyNumberFormat="1" applyFont="1" applyFill="1" applyBorder="1" applyAlignment="1" applyProtection="1">
      <alignment horizontal="center" vertical="center"/>
    </xf>
    <xf numFmtId="0" fontId="74" fillId="45" borderId="7" xfId="203" applyFont="1" applyFill="1" applyBorder="1" applyAlignment="1" applyProtection="1">
      <alignment horizontal="center" vertical="center" wrapText="1"/>
    </xf>
    <xf numFmtId="0" fontId="74" fillId="45" borderId="2" xfId="203" applyFont="1" applyFill="1" applyBorder="1" applyAlignment="1" applyProtection="1">
      <alignment horizontal="center" vertical="center" wrapText="1"/>
    </xf>
    <xf numFmtId="0" fontId="74" fillId="45" borderId="9" xfId="203" applyFont="1" applyFill="1" applyBorder="1" applyAlignment="1" applyProtection="1">
      <alignment horizontal="center" vertical="center" wrapText="1"/>
    </xf>
    <xf numFmtId="14" fontId="75" fillId="42" borderId="28" xfId="203" applyNumberFormat="1" applyFont="1" applyFill="1" applyBorder="1" applyAlignment="1" applyProtection="1">
      <alignment horizontal="center" vertical="center" wrapText="1"/>
    </xf>
    <xf numFmtId="0" fontId="75" fillId="42" borderId="28" xfId="203" applyFont="1" applyFill="1" applyBorder="1" applyAlignment="1" applyProtection="1">
      <alignment horizontal="center" vertical="center" wrapText="1"/>
    </xf>
    <xf numFmtId="0" fontId="75" fillId="43" borderId="75" xfId="203" applyFont="1" applyFill="1" applyBorder="1" applyProtection="1"/>
    <xf numFmtId="3" fontId="75" fillId="44" borderId="52" xfId="203" applyNumberFormat="1" applyFont="1" applyFill="1" applyBorder="1" applyAlignment="1" applyProtection="1">
      <alignment vertical="center" wrapText="1"/>
      <protection locked="0"/>
    </xf>
    <xf numFmtId="3" fontId="75" fillId="44" borderId="48" xfId="203" applyNumberFormat="1" applyFont="1" applyFill="1" applyBorder="1" applyAlignment="1" applyProtection="1">
      <alignment vertical="center" wrapText="1"/>
      <protection locked="0"/>
    </xf>
    <xf numFmtId="3" fontId="75" fillId="44" borderId="46" xfId="203" applyNumberFormat="1" applyFont="1" applyFill="1" applyBorder="1" applyAlignment="1" applyProtection="1">
      <alignment vertical="center" wrapText="1"/>
      <protection locked="0"/>
    </xf>
    <xf numFmtId="3" fontId="75" fillId="42" borderId="77" xfId="203" applyNumberFormat="1" applyFont="1" applyFill="1" applyBorder="1" applyAlignment="1" applyProtection="1">
      <alignment vertical="center"/>
    </xf>
    <xf numFmtId="0" fontId="75" fillId="42" borderId="77" xfId="203" applyFont="1" applyFill="1" applyBorder="1" applyAlignment="1" applyProtection="1">
      <alignment vertical="center"/>
    </xf>
    <xf numFmtId="0" fontId="75" fillId="42" borderId="76" xfId="203" applyFont="1" applyFill="1" applyBorder="1" applyAlignment="1" applyProtection="1">
      <alignment vertical="center"/>
    </xf>
    <xf numFmtId="3" fontId="75" fillId="44" borderId="52" xfId="203" applyNumberFormat="1" applyFont="1" applyFill="1" applyBorder="1" applyAlignment="1" applyProtection="1">
      <alignment horizontal="right" vertical="center" wrapText="1"/>
      <protection locked="0"/>
    </xf>
    <xf numFmtId="3" fontId="75" fillId="42" borderId="77" xfId="203" applyNumberFormat="1" applyFont="1" applyFill="1" applyBorder="1" applyAlignment="1" applyProtection="1">
      <alignment horizontal="right" vertical="center"/>
    </xf>
    <xf numFmtId="0" fontId="75" fillId="42" borderId="76" xfId="203" applyFont="1" applyFill="1" applyBorder="1" applyAlignment="1" applyProtection="1">
      <alignment horizontal="right" vertical="center"/>
    </xf>
    <xf numFmtId="0" fontId="75" fillId="42" borderId="77" xfId="203" applyFont="1" applyFill="1" applyBorder="1" applyAlignment="1" applyProtection="1">
      <alignment horizontal="right" vertical="center"/>
    </xf>
    <xf numFmtId="3" fontId="74" fillId="42" borderId="7" xfId="203" applyNumberFormat="1" applyFont="1" applyFill="1" applyBorder="1" applyAlignment="1" applyProtection="1">
      <alignment horizontal="right" vertical="center"/>
    </xf>
    <xf numFmtId="0" fontId="74" fillId="42" borderId="9" xfId="203" applyFont="1" applyFill="1" applyBorder="1" applyAlignment="1" applyProtection="1">
      <alignment horizontal="right" vertical="center"/>
    </xf>
    <xf numFmtId="3" fontId="74" fillId="42" borderId="2" xfId="203" applyNumberFormat="1" applyFont="1" applyFill="1" applyBorder="1" applyAlignment="1" applyProtection="1">
      <alignment horizontal="right" vertical="center"/>
    </xf>
    <xf numFmtId="0" fontId="74" fillId="42" borderId="2" xfId="203" applyFont="1" applyFill="1" applyBorder="1" applyAlignment="1" applyProtection="1">
      <alignment horizontal="right" vertical="center"/>
    </xf>
    <xf numFmtId="0" fontId="74" fillId="43" borderId="2" xfId="203" applyFont="1" applyFill="1" applyBorder="1" applyAlignment="1" applyProtection="1">
      <alignment horizontal="right" vertical="center"/>
    </xf>
    <xf numFmtId="0" fontId="77" fillId="43" borderId="71" xfId="193" applyFont="1" applyFill="1" applyBorder="1" applyAlignment="1" applyProtection="1">
      <alignment horizontal="center" vertical="center" wrapText="1"/>
    </xf>
    <xf numFmtId="0" fontId="75" fillId="43" borderId="54" xfId="203" applyFont="1" applyFill="1" applyBorder="1" applyAlignment="1" applyProtection="1">
      <alignment horizontal="center" vertical="center" wrapText="1"/>
    </xf>
    <xf numFmtId="0" fontId="75" fillId="44" borderId="48" xfId="203" applyFont="1" applyFill="1" applyBorder="1" applyAlignment="1" applyProtection="1">
      <alignment vertical="center" wrapText="1"/>
      <protection locked="0"/>
    </xf>
    <xf numFmtId="0" fontId="75" fillId="44" borderId="47" xfId="203" applyFont="1" applyFill="1" applyBorder="1" applyAlignment="1" applyProtection="1">
      <alignment vertical="center" wrapText="1"/>
      <protection locked="0"/>
    </xf>
    <xf numFmtId="0" fontId="75" fillId="44" borderId="46" xfId="203" applyFont="1" applyFill="1" applyBorder="1" applyAlignment="1" applyProtection="1">
      <alignment vertical="center" wrapText="1"/>
      <protection locked="0"/>
    </xf>
    <xf numFmtId="14" fontId="75" fillId="47" borderId="48" xfId="203" applyNumberFormat="1" applyFont="1" applyFill="1" applyBorder="1" applyAlignment="1" applyProtection="1">
      <alignment horizontal="center" vertical="center" wrapText="1"/>
      <protection locked="0"/>
    </xf>
    <xf numFmtId="14" fontId="75" fillId="47" borderId="46" xfId="203" applyNumberFormat="1" applyFont="1" applyFill="1" applyBorder="1" applyAlignment="1" applyProtection="1">
      <alignment horizontal="center" vertical="center" wrapText="1"/>
      <protection locked="0"/>
    </xf>
    <xf numFmtId="0" fontId="74" fillId="45" borderId="16" xfId="203" applyFont="1" applyFill="1" applyBorder="1" applyAlignment="1" applyProtection="1">
      <alignment horizontal="center" vertical="center"/>
    </xf>
    <xf numFmtId="0" fontId="75" fillId="43" borderId="2" xfId="203" applyFont="1" applyFill="1" applyBorder="1" applyAlignment="1" applyProtection="1">
      <alignment horizontal="center" vertical="center" wrapText="1"/>
    </xf>
    <xf numFmtId="0" fontId="75" fillId="43" borderId="9" xfId="203" applyFont="1" applyFill="1" applyBorder="1" applyAlignment="1" applyProtection="1">
      <alignment horizontal="center" vertical="center" wrapText="1"/>
    </xf>
    <xf numFmtId="14" fontId="75" fillId="42" borderId="26" xfId="203" applyNumberFormat="1" applyFont="1" applyFill="1" applyBorder="1" applyAlignment="1" applyProtection="1">
      <alignment horizontal="center" vertical="center" wrapText="1"/>
    </xf>
    <xf numFmtId="0" fontId="75" fillId="42" borderId="26" xfId="203" applyFont="1" applyFill="1" applyBorder="1" applyAlignment="1" applyProtection="1">
      <alignment horizontal="center" vertical="center" wrapText="1"/>
    </xf>
    <xf numFmtId="0" fontId="75" fillId="42" borderId="7" xfId="203" applyFont="1" applyFill="1" applyBorder="1" applyAlignment="1" applyProtection="1">
      <alignment horizontal="center" vertical="center" wrapText="1"/>
    </xf>
    <xf numFmtId="0" fontId="75" fillId="43" borderId="7" xfId="203" applyFont="1" applyFill="1" applyBorder="1" applyAlignment="1" applyProtection="1">
      <alignment horizontal="right" vertical="center"/>
    </xf>
    <xf numFmtId="0" fontId="75" fillId="43" borderId="2" xfId="203" applyFont="1" applyFill="1" applyBorder="1" applyAlignment="1" applyProtection="1">
      <alignment horizontal="right" vertical="center"/>
    </xf>
    <xf numFmtId="0" fontId="75" fillId="43" borderId="9" xfId="203" applyFont="1" applyFill="1" applyBorder="1" applyAlignment="1" applyProtection="1">
      <alignment horizontal="right" vertical="center"/>
    </xf>
    <xf numFmtId="0" fontId="75" fillId="44" borderId="47" xfId="203" applyFont="1" applyFill="1" applyBorder="1" applyAlignment="1" applyProtection="1">
      <alignment horizontal="center" vertical="center" wrapText="1"/>
      <protection locked="0"/>
    </xf>
    <xf numFmtId="0" fontId="74" fillId="43" borderId="63" xfId="203" applyFont="1" applyFill="1" applyBorder="1" applyAlignment="1" applyProtection="1">
      <alignment horizontal="right" vertical="center"/>
    </xf>
    <xf numFmtId="14" fontId="74" fillId="42" borderId="2" xfId="203" applyNumberFormat="1" applyFont="1" applyFill="1" applyBorder="1" applyAlignment="1" applyProtection="1">
      <alignment horizontal="center" vertical="center"/>
    </xf>
    <xf numFmtId="0" fontId="74" fillId="42" borderId="9" xfId="203" applyFont="1" applyFill="1" applyBorder="1" applyAlignment="1" applyProtection="1">
      <alignment horizontal="center" vertical="center"/>
    </xf>
    <xf numFmtId="0" fontId="74" fillId="43" borderId="61" xfId="203" applyFont="1" applyFill="1" applyBorder="1" applyAlignment="1" applyProtection="1">
      <alignment horizontal="center" vertical="center"/>
    </xf>
    <xf numFmtId="0" fontId="74" fillId="43" borderId="60" xfId="203" applyFont="1" applyFill="1" applyBorder="1" applyAlignment="1" applyProtection="1">
      <alignment horizontal="center" vertical="center"/>
    </xf>
    <xf numFmtId="0" fontId="74" fillId="43" borderId="59" xfId="203" applyFont="1" applyFill="1" applyBorder="1" applyAlignment="1" applyProtection="1">
      <alignment horizontal="center" vertical="center"/>
    </xf>
    <xf numFmtId="0" fontId="74" fillId="43" borderId="57" xfId="203" applyFont="1" applyFill="1" applyBorder="1" applyAlignment="1" applyProtection="1">
      <alignment horizontal="center" vertical="center"/>
    </xf>
    <xf numFmtId="0" fontId="75" fillId="43" borderId="57" xfId="203" applyFont="1" applyFill="1" applyBorder="1" applyAlignment="1" applyProtection="1">
      <alignment horizontal="center" vertical="center"/>
    </xf>
    <xf numFmtId="0" fontId="75" fillId="44" borderId="48" xfId="203" applyFont="1" applyFill="1" applyBorder="1" applyAlignment="1" applyProtection="1">
      <alignment horizontal="left" vertical="center"/>
    </xf>
    <xf numFmtId="0" fontId="75" fillId="44" borderId="47" xfId="203" applyFont="1" applyFill="1" applyBorder="1" applyAlignment="1" applyProtection="1">
      <alignment horizontal="left" vertical="center"/>
    </xf>
    <xf numFmtId="0" fontId="75" fillId="44" borderId="46" xfId="203" applyFont="1" applyFill="1" applyBorder="1" applyAlignment="1" applyProtection="1">
      <alignment horizontal="left" vertical="center"/>
    </xf>
    <xf numFmtId="3" fontId="75" fillId="44" borderId="52" xfId="203" applyNumberFormat="1" applyFont="1" applyFill="1" applyBorder="1" applyAlignment="1" applyProtection="1">
      <alignment horizontal="right" vertical="center"/>
      <protection locked="0"/>
    </xf>
    <xf numFmtId="0" fontId="75" fillId="43" borderId="56" xfId="203" applyFont="1" applyFill="1" applyBorder="1" applyAlignment="1" applyProtection="1">
      <alignment horizontal="center" vertical="center"/>
    </xf>
    <xf numFmtId="0" fontId="75" fillId="43" borderId="0" xfId="203" applyFont="1" applyFill="1" applyBorder="1" applyAlignment="1" applyProtection="1">
      <alignment horizontal="center" vertical="center"/>
    </xf>
    <xf numFmtId="0" fontId="75" fillId="43" borderId="54" xfId="203" applyFont="1" applyFill="1" applyBorder="1" applyAlignment="1" applyProtection="1">
      <alignment horizontal="center" vertical="center"/>
    </xf>
    <xf numFmtId="0" fontId="75" fillId="43" borderId="48" xfId="203" applyFont="1" applyFill="1" applyBorder="1" applyAlignment="1" applyProtection="1">
      <alignment horizontal="left" vertical="center"/>
    </xf>
    <xf numFmtId="0" fontId="75" fillId="43" borderId="47" xfId="203" applyFont="1" applyFill="1" applyBorder="1" applyAlignment="1" applyProtection="1">
      <alignment horizontal="left" vertical="center"/>
    </xf>
    <xf numFmtId="0" fontId="75" fillId="43" borderId="46" xfId="203" applyFont="1" applyFill="1" applyBorder="1" applyAlignment="1" applyProtection="1">
      <alignment horizontal="left" vertical="center"/>
    </xf>
    <xf numFmtId="0" fontId="75" fillId="43" borderId="48" xfId="203" applyFont="1" applyFill="1" applyBorder="1" applyAlignment="1" applyProtection="1">
      <alignment horizontal="left" vertical="center" wrapText="1"/>
    </xf>
    <xf numFmtId="0" fontId="75" fillId="43" borderId="47" xfId="203" applyFont="1" applyFill="1" applyBorder="1" applyAlignment="1" applyProtection="1">
      <alignment horizontal="left" vertical="center" wrapText="1"/>
    </xf>
    <xf numFmtId="0" fontId="75" fillId="43" borderId="46" xfId="203" applyFont="1" applyFill="1" applyBorder="1" applyAlignment="1" applyProtection="1">
      <alignment horizontal="left" vertical="center" wrapText="1"/>
    </xf>
    <xf numFmtId="0" fontId="74" fillId="42" borderId="52" xfId="203" applyFont="1" applyFill="1" applyBorder="1" applyAlignment="1" applyProtection="1">
      <alignment horizontal="right" vertical="center"/>
    </xf>
    <xf numFmtId="49" fontId="76" fillId="44" borderId="52" xfId="203" applyNumberFormat="1" applyFont="1" applyFill="1" applyBorder="1" applyAlignment="1" applyProtection="1">
      <alignment horizontal="center" vertical="center"/>
      <protection locked="0"/>
    </xf>
    <xf numFmtId="49" fontId="76" fillId="44" borderId="48" xfId="203" applyNumberFormat="1" applyFont="1" applyFill="1" applyBorder="1" applyAlignment="1" applyProtection="1">
      <alignment horizontal="center" vertical="center"/>
      <protection locked="0"/>
    </xf>
    <xf numFmtId="49" fontId="76" fillId="44" borderId="47" xfId="203" applyNumberFormat="1" applyFont="1" applyFill="1" applyBorder="1" applyAlignment="1" applyProtection="1">
      <alignment horizontal="center" vertical="center"/>
      <protection locked="0"/>
    </xf>
    <xf numFmtId="49" fontId="76" fillId="44" borderId="46" xfId="203" applyNumberFormat="1" applyFont="1" applyFill="1" applyBorder="1" applyAlignment="1" applyProtection="1">
      <alignment horizontal="center" vertical="center"/>
      <protection locked="0"/>
    </xf>
    <xf numFmtId="49" fontId="75" fillId="44" borderId="52" xfId="203" applyNumberFormat="1" applyFont="1" applyFill="1" applyBorder="1" applyAlignment="1" applyProtection="1">
      <alignment horizontal="center" vertical="center"/>
      <protection locked="0"/>
    </xf>
    <xf numFmtId="0" fontId="75" fillId="43" borderId="55" xfId="203" applyFont="1" applyFill="1" applyBorder="1" applyAlignment="1" applyProtection="1">
      <alignment horizontal="center" vertical="center"/>
    </xf>
    <xf numFmtId="0" fontId="75" fillId="43" borderId="53" xfId="203" applyFont="1" applyFill="1" applyBorder="1" applyAlignment="1" applyProtection="1">
      <alignment horizontal="center" vertical="center"/>
    </xf>
    <xf numFmtId="0" fontId="73" fillId="42" borderId="0" xfId="203" applyFont="1" applyFill="1" applyBorder="1" applyAlignment="1" applyProtection="1">
      <alignment horizontal="left" vertical="center" wrapText="1"/>
    </xf>
    <xf numFmtId="0" fontId="73" fillId="42" borderId="0" xfId="203" applyFont="1" applyFill="1" applyBorder="1" applyAlignment="1" applyProtection="1">
      <alignment horizontal="left" vertical="center"/>
    </xf>
    <xf numFmtId="0" fontId="75" fillId="48" borderId="48" xfId="203" applyFont="1" applyFill="1" applyBorder="1" applyAlignment="1" applyProtection="1">
      <alignment horizontal="right" vertical="center"/>
    </xf>
    <xf numFmtId="0" fontId="75" fillId="48" borderId="47" xfId="203" applyFont="1" applyFill="1" applyBorder="1" applyAlignment="1" applyProtection="1">
      <alignment horizontal="right" vertical="center"/>
    </xf>
    <xf numFmtId="0" fontId="75" fillId="48" borderId="46" xfId="203" applyFont="1" applyFill="1" applyBorder="1" applyAlignment="1" applyProtection="1">
      <alignment horizontal="right" vertical="center"/>
    </xf>
    <xf numFmtId="0" fontId="75" fillId="43" borderId="52" xfId="203" applyFont="1" applyFill="1" applyBorder="1" applyAlignment="1" applyProtection="1">
      <alignment horizontal="center" vertical="center"/>
    </xf>
    <xf numFmtId="0" fontId="75" fillId="43" borderId="52" xfId="203" applyFont="1" applyFill="1" applyBorder="1" applyAlignment="1" applyProtection="1">
      <alignment horizontal="center" vertical="center" wrapText="1"/>
    </xf>
    <xf numFmtId="49" fontId="75" fillId="42" borderId="7" xfId="203" applyNumberFormat="1" applyFont="1" applyFill="1" applyBorder="1" applyAlignment="1" applyProtection="1">
      <alignment horizontal="left" vertical="center"/>
    </xf>
    <xf numFmtId="0" fontId="75" fillId="42" borderId="2" xfId="203" applyNumberFormat="1" applyFont="1" applyFill="1" applyBorder="1" applyAlignment="1" applyProtection="1">
      <alignment horizontal="left" vertical="center"/>
    </xf>
    <xf numFmtId="0" fontId="75" fillId="42" borderId="9" xfId="203" applyNumberFormat="1" applyFont="1" applyFill="1" applyBorder="1" applyAlignment="1" applyProtection="1">
      <alignment horizontal="left" vertical="center"/>
    </xf>
    <xf numFmtId="49" fontId="75" fillId="42" borderId="7" xfId="203" applyNumberFormat="1" applyFont="1" applyFill="1" applyBorder="1" applyAlignment="1" applyProtection="1">
      <alignment horizontal="left" vertical="center" wrapText="1"/>
    </xf>
    <xf numFmtId="0" fontId="75" fillId="42" borderId="2" xfId="203" applyNumberFormat="1" applyFont="1" applyFill="1" applyBorder="1" applyAlignment="1" applyProtection="1">
      <alignment horizontal="left" vertical="center" wrapText="1"/>
    </xf>
    <xf numFmtId="0" fontId="75" fillId="42" borderId="9" xfId="203" applyNumberFormat="1" applyFont="1" applyFill="1" applyBorder="1" applyAlignment="1" applyProtection="1">
      <alignment horizontal="left" vertical="center" wrapText="1"/>
    </xf>
    <xf numFmtId="0" fontId="75" fillId="42" borderId="7" xfId="203" applyFont="1" applyFill="1" applyBorder="1" applyAlignment="1" applyProtection="1">
      <alignment horizontal="left" vertical="center"/>
    </xf>
    <xf numFmtId="0" fontId="75" fillId="42" borderId="2" xfId="203" applyFont="1" applyFill="1" applyBorder="1" applyAlignment="1" applyProtection="1">
      <alignment horizontal="left" vertical="center"/>
    </xf>
    <xf numFmtId="0" fontId="75" fillId="42" borderId="9" xfId="203" applyFont="1" applyFill="1" applyBorder="1" applyAlignment="1" applyProtection="1">
      <alignment horizontal="left" vertical="center"/>
    </xf>
    <xf numFmtId="14" fontId="75" fillId="42" borderId="26" xfId="203" applyNumberFormat="1" applyFont="1" applyFill="1" applyBorder="1" applyAlignment="1" applyProtection="1">
      <alignment horizontal="center" vertical="center"/>
    </xf>
    <xf numFmtId="0" fontId="75" fillId="42" borderId="26" xfId="203" applyFont="1" applyFill="1" applyBorder="1" applyAlignment="1" applyProtection="1">
      <alignment horizontal="center" vertical="center"/>
    </xf>
    <xf numFmtId="0" fontId="75" fillId="44" borderId="48" xfId="203" applyFont="1" applyFill="1" applyBorder="1" applyAlignment="1" applyProtection="1">
      <alignment horizontal="left" vertical="center"/>
      <protection locked="0"/>
    </xf>
    <xf numFmtId="0" fontId="75" fillId="44" borderId="47" xfId="203" applyFont="1" applyFill="1" applyBorder="1" applyAlignment="1" applyProtection="1">
      <alignment horizontal="left" vertical="center"/>
      <protection locked="0"/>
    </xf>
    <xf numFmtId="0" fontId="75" fillId="44" borderId="46" xfId="203" applyFont="1" applyFill="1" applyBorder="1" applyAlignment="1" applyProtection="1">
      <alignment horizontal="left" vertical="center"/>
      <protection locked="0"/>
    </xf>
    <xf numFmtId="0" fontId="72" fillId="42" borderId="16" xfId="203" applyFont="1" applyFill="1" applyBorder="1" applyAlignment="1" applyProtection="1">
      <alignment horizontal="left" vertical="center"/>
    </xf>
    <xf numFmtId="0" fontId="75" fillId="43" borderId="3" xfId="203" applyFont="1" applyFill="1" applyBorder="1" applyAlignment="1" applyProtection="1">
      <alignment horizontal="center" vertical="center" wrapText="1"/>
    </xf>
    <xf numFmtId="0" fontId="75" fillId="43" borderId="1" xfId="203" applyFont="1" applyFill="1" applyBorder="1" applyAlignment="1" applyProtection="1">
      <alignment horizontal="center" vertical="center" wrapText="1"/>
    </xf>
    <xf numFmtId="0" fontId="75" fillId="43" borderId="67" xfId="203" applyFont="1" applyFill="1" applyBorder="1" applyAlignment="1" applyProtection="1">
      <alignment horizontal="center" vertical="center" wrapText="1"/>
    </xf>
    <xf numFmtId="0" fontId="75" fillId="43" borderId="66" xfId="203" applyFont="1" applyFill="1" applyBorder="1" applyAlignment="1" applyProtection="1">
      <alignment horizontal="center" vertical="center"/>
    </xf>
    <xf numFmtId="0" fontId="75" fillId="43" borderId="67" xfId="203" applyFont="1" applyFill="1" applyBorder="1" applyAlignment="1" applyProtection="1">
      <alignment horizontal="center" vertical="center"/>
    </xf>
    <xf numFmtId="0" fontId="75" fillId="43" borderId="1" xfId="203" applyFont="1" applyFill="1" applyBorder="1" applyAlignment="1" applyProtection="1">
      <alignment horizontal="center" vertical="center"/>
    </xf>
    <xf numFmtId="0" fontId="75" fillId="43" borderId="66" xfId="203" applyFont="1" applyFill="1" applyBorder="1" applyAlignment="1" applyProtection="1">
      <alignment horizontal="center" vertical="center" wrapText="1"/>
    </xf>
    <xf numFmtId="0" fontId="75" fillId="43" borderId="4" xfId="203" applyFont="1" applyFill="1" applyBorder="1" applyAlignment="1" applyProtection="1">
      <alignment horizontal="center" vertical="center"/>
    </xf>
    <xf numFmtId="174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0" fontId="75" fillId="47" borderId="52" xfId="203" applyFont="1" applyFill="1" applyBorder="1" applyAlignment="1" applyProtection="1">
      <alignment horizontal="center" vertical="center" wrapText="1"/>
      <protection locked="0"/>
    </xf>
    <xf numFmtId="175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52" xfId="203" applyNumberFormat="1" applyFont="1" applyFill="1" applyBorder="1" applyAlignment="1" applyProtection="1">
      <alignment horizontal="left" vertical="center" wrapText="1"/>
      <protection locked="0"/>
    </xf>
    <xf numFmtId="49" fontId="75" fillId="44" borderId="87" xfId="203" applyNumberFormat="1" applyFont="1" applyFill="1" applyBorder="1" applyAlignment="1" applyProtection="1">
      <alignment horizontal="left" vertical="center" wrapText="1"/>
      <protection locked="0"/>
    </xf>
    <xf numFmtId="0" fontId="75" fillId="44" borderId="86" xfId="203" applyFont="1" applyFill="1" applyBorder="1" applyAlignment="1" applyProtection="1">
      <alignment horizontal="center" vertical="center" wrapText="1"/>
      <protection locked="0"/>
    </xf>
    <xf numFmtId="0" fontId="72" fillId="42" borderId="2" xfId="203" applyFont="1" applyFill="1" applyBorder="1" applyAlignment="1" applyProtection="1">
      <alignment horizontal="left" vertical="center"/>
      <protection locked="0"/>
    </xf>
    <xf numFmtId="0" fontId="72" fillId="42" borderId="9" xfId="203" applyFont="1" applyFill="1" applyBorder="1" applyAlignment="1" applyProtection="1">
      <alignment horizontal="left" vertical="center"/>
      <protection locked="0"/>
    </xf>
    <xf numFmtId="0" fontId="74" fillId="43" borderId="19" xfId="203" applyFont="1" applyFill="1" applyBorder="1" applyAlignment="1" applyProtection="1">
      <alignment horizontal="left" vertical="center"/>
    </xf>
    <xf numFmtId="0" fontId="74" fillId="43" borderId="5" xfId="203" applyFont="1" applyFill="1" applyBorder="1" applyAlignment="1" applyProtection="1">
      <alignment horizontal="left" vertical="center"/>
    </xf>
    <xf numFmtId="0" fontId="73" fillId="42" borderId="6" xfId="203" applyFont="1" applyFill="1" applyBorder="1" applyAlignment="1" applyProtection="1">
      <alignment horizontal="left" vertical="center" wrapText="1"/>
    </xf>
    <xf numFmtId="0" fontId="73" fillId="42" borderId="20" xfId="203" applyFont="1" applyFill="1" applyBorder="1" applyAlignment="1" applyProtection="1">
      <alignment horizontal="left" vertical="center"/>
    </xf>
    <xf numFmtId="0" fontId="7" fillId="0" borderId="0" xfId="0" applyFont="1" applyFill="1" applyAlignment="1">
      <alignment horizontal="justify" vertical="top" wrapText="1"/>
    </xf>
    <xf numFmtId="0" fontId="3" fillId="0" borderId="16" xfId="0" applyFont="1" applyFill="1" applyBorder="1" applyAlignment="1">
      <alignment horizontal="center"/>
    </xf>
    <xf numFmtId="0" fontId="3" fillId="0" borderId="16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right"/>
    </xf>
    <xf numFmtId="49" fontId="3" fillId="0" borderId="16" xfId="0" applyNumberFormat="1" applyFont="1" applyFill="1" applyBorder="1" applyAlignment="1">
      <alignment horizontal="center"/>
    </xf>
    <xf numFmtId="0" fontId="3" fillId="0" borderId="0" xfId="0" applyFont="1" applyFill="1"/>
    <xf numFmtId="49" fontId="3" fillId="0" borderId="16" xfId="0" applyNumberFormat="1" applyFont="1" applyFill="1" applyBorder="1" applyAlignment="1">
      <alignment horizontal="left"/>
    </xf>
    <xf numFmtId="49" fontId="3" fillId="0" borderId="30" xfId="0" applyNumberFormat="1" applyFont="1" applyFill="1" applyBorder="1" applyAlignment="1">
      <alignment horizontal="center" vertical="center"/>
    </xf>
    <xf numFmtId="49" fontId="3" fillId="0" borderId="31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vertical="center"/>
    </xf>
    <xf numFmtId="49" fontId="3" fillId="0" borderId="30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3" fontId="3" fillId="0" borderId="29" xfId="0" applyNumberFormat="1" applyFont="1" applyFill="1" applyBorder="1" applyAlignment="1">
      <alignment horizontal="center" vertical="center"/>
    </xf>
    <xf numFmtId="49" fontId="9" fillId="0" borderId="30" xfId="0" applyNumberFormat="1" applyFont="1" applyFill="1" applyBorder="1" applyAlignment="1">
      <alignment horizontal="center"/>
    </xf>
    <xf numFmtId="49" fontId="9" fillId="0" borderId="31" xfId="0" applyNumberFormat="1" applyFont="1" applyFill="1" applyBorder="1" applyAlignment="1">
      <alignment horizontal="center"/>
    </xf>
    <xf numFmtId="49" fontId="9" fillId="0" borderId="32" xfId="0" applyNumberFormat="1" applyFont="1" applyFill="1" applyBorder="1" applyAlignment="1">
      <alignment horizontal="center"/>
    </xf>
    <xf numFmtId="0" fontId="9" fillId="0" borderId="31" xfId="0" applyFont="1" applyFill="1" applyBorder="1"/>
    <xf numFmtId="3" fontId="9" fillId="0" borderId="29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0" fontId="3" fillId="0" borderId="2" xfId="0" applyFont="1" applyFill="1" applyBorder="1"/>
    <xf numFmtId="3" fontId="3" fillId="0" borderId="26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vertical="center"/>
    </xf>
    <xf numFmtId="49" fontId="3" fillId="0" borderId="8" xfId="0" applyNumberFormat="1" applyFont="1" applyFill="1" applyBorder="1" applyAlignment="1">
      <alignment horizontal="center"/>
    </xf>
    <xf numFmtId="49" fontId="3" fillId="0" borderId="12" xfId="0" applyNumberFormat="1" applyFont="1" applyFill="1" applyBorder="1" applyAlignment="1">
      <alignment horizontal="center"/>
    </xf>
    <xf numFmtId="3" fontId="3" fillId="0" borderId="27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20" xfId="0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3" fontId="3" fillId="0" borderId="28" xfId="0" applyNumberFormat="1" applyFont="1" applyFill="1" applyBorder="1" applyAlignment="1">
      <alignment horizontal="center"/>
    </xf>
    <xf numFmtId="0" fontId="3" fillId="0" borderId="16" xfId="0" applyFont="1" applyFill="1" applyBorder="1"/>
    <xf numFmtId="49" fontId="3" fillId="0" borderId="32" xfId="0" applyNumberFormat="1" applyFont="1" applyFill="1" applyBorder="1" applyAlignment="1">
      <alignment horizontal="center"/>
    </xf>
    <xf numFmtId="0" fontId="3" fillId="0" borderId="31" xfId="0" applyFont="1" applyFill="1" applyBorder="1"/>
    <xf numFmtId="3" fontId="3" fillId="0" borderId="29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vertical="center" wrapText="1"/>
    </xf>
    <xf numFmtId="49" fontId="3" fillId="0" borderId="8" xfId="0" applyNumberFormat="1" applyFont="1" applyFill="1" applyBorder="1" applyAlignment="1">
      <alignment horizontal="center" wrapText="1"/>
    </xf>
    <xf numFmtId="49" fontId="3" fillId="0" borderId="12" xfId="0" applyNumberFormat="1" applyFont="1" applyFill="1" applyBorder="1" applyAlignment="1">
      <alignment horizontal="center" wrapText="1"/>
    </xf>
    <xf numFmtId="49" fontId="3" fillId="0" borderId="34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6" xfId="0" applyNumberFormat="1" applyFont="1" applyFill="1" applyBorder="1" applyAlignment="1">
      <alignment horizontal="center"/>
    </xf>
    <xf numFmtId="0" fontId="3" fillId="0" borderId="35" xfId="0" applyFont="1" applyFill="1" applyBorder="1"/>
    <xf numFmtId="3" fontId="3" fillId="0" borderId="33" xfId="0" applyNumberFormat="1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2" xfId="0" applyFont="1" applyFill="1" applyBorder="1" applyAlignment="1">
      <alignment wrapText="1"/>
    </xf>
    <xf numFmtId="49" fontId="3" fillId="0" borderId="7" xfId="0" applyNumberFormat="1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" fillId="0" borderId="16" xfId="0" applyFont="1" applyFill="1" applyBorder="1" applyAlignment="1">
      <alignment wrapText="1"/>
    </xf>
    <xf numFmtId="0" fontId="3" fillId="0" borderId="20" xfId="0" applyFont="1" applyFill="1" applyBorder="1" applyAlignment="1">
      <alignment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4" fontId="9" fillId="0" borderId="3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4" fontId="9" fillId="0" borderId="4" xfId="0" applyNumberFormat="1" applyFont="1" applyFill="1" applyBorder="1" applyAlignment="1">
      <alignment horizontal="center" vertical="center" wrapText="1"/>
    </xf>
    <xf numFmtId="14" fontId="9" fillId="0" borderId="19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14" fontId="9" fillId="0" borderId="5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49" fontId="3" fillId="0" borderId="14" xfId="0" applyNumberFormat="1" applyFont="1" applyFill="1" applyBorder="1" applyAlignment="1">
      <alignment horizontal="center"/>
    </xf>
    <xf numFmtId="49" fontId="3" fillId="0" borderId="13" xfId="0" applyNumberFormat="1" applyFont="1" applyFill="1" applyBorder="1" applyAlignment="1">
      <alignment horizontal="center"/>
    </xf>
    <xf numFmtId="0" fontId="3" fillId="42" borderId="16" xfId="0" applyFont="1" applyFill="1" applyBorder="1"/>
    <xf numFmtId="0" fontId="3" fillId="42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49" fontId="3" fillId="0" borderId="11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3" fillId="0" borderId="22" xfId="0" applyNumberFormat="1" applyFont="1" applyFill="1" applyBorder="1" applyAlignment="1">
      <alignment horizontal="center"/>
    </xf>
    <xf numFmtId="0" fontId="3" fillId="0" borderId="16" xfId="0" applyNumberFormat="1" applyFont="1" applyFill="1" applyBorder="1" applyAlignment="1">
      <alignment horizontal="center"/>
    </xf>
    <xf numFmtId="0" fontId="3" fillId="0" borderId="21" xfId="0" applyNumberFormat="1" applyFont="1" applyFill="1" applyBorder="1" applyAlignment="1">
      <alignment horizontal="center"/>
    </xf>
    <xf numFmtId="49" fontId="3" fillId="0" borderId="25" xfId="0" applyNumberFormat="1" applyFont="1" applyFill="1" applyBorder="1" applyAlignment="1">
      <alignment horizontal="center"/>
    </xf>
    <xf numFmtId="49" fontId="3" fillId="0" borderId="22" xfId="0" applyNumberFormat="1" applyFont="1" applyFill="1" applyBorder="1" applyAlignment="1">
      <alignment horizontal="center"/>
    </xf>
    <xf numFmtId="49" fontId="3" fillId="0" borderId="23" xfId="0" applyNumberFormat="1" applyFont="1" applyFill="1" applyBorder="1" applyAlignment="1">
      <alignment horizontal="center"/>
    </xf>
    <xf numFmtId="49" fontId="3" fillId="0" borderId="21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right"/>
    </xf>
    <xf numFmtId="49" fontId="4" fillId="0" borderId="16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49" fontId="3" fillId="0" borderId="24" xfId="0" applyNumberFormat="1" applyFont="1" applyFill="1" applyBorder="1" applyAlignment="1">
      <alignment horizontal="center"/>
    </xf>
    <xf numFmtId="49" fontId="3" fillId="0" borderId="17" xfId="0" applyNumberFormat="1" applyFont="1" applyFill="1" applyBorder="1" applyAlignment="1">
      <alignment horizontal="center"/>
    </xf>
    <xf numFmtId="49" fontId="3" fillId="0" borderId="18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</cellXfs>
  <cellStyles count="299">
    <cellStyle name="20% - Акцент1 2" xfId="2"/>
    <cellStyle name="20% - Акцент1 2 2" xfId="3"/>
    <cellStyle name="20% - Акцент1 3" xfId="4"/>
    <cellStyle name="20% - Акцент1 4" xfId="5"/>
    <cellStyle name="20% - Акцент1 5" xfId="6"/>
    <cellStyle name="20% - Акцент1 6" xfId="7"/>
    <cellStyle name="20% - Акцент1 7" xfId="8"/>
    <cellStyle name="20% - Акцент1 8" xfId="9"/>
    <cellStyle name="20% - Акцент1 9" xfId="10"/>
    <cellStyle name="20% - Акцент2 2" xfId="11"/>
    <cellStyle name="20% - Акцент2 2 2" xfId="12"/>
    <cellStyle name="20% - Акцент2 3" xfId="13"/>
    <cellStyle name="20% - Акцент2 4" xfId="14"/>
    <cellStyle name="20% - Акцент2 5" xfId="15"/>
    <cellStyle name="20% - Акцент2 6" xfId="16"/>
    <cellStyle name="20% - Акцент2 7" xfId="17"/>
    <cellStyle name="20% - Акцент2 8" xfId="18"/>
    <cellStyle name="20% - Акцент2 9" xfId="19"/>
    <cellStyle name="20% - Акцент3 2" xfId="20"/>
    <cellStyle name="20% - Акцент3 2 2" xfId="21"/>
    <cellStyle name="20% - Акцент3 3" xfId="22"/>
    <cellStyle name="20% - Акцент3 4" xfId="23"/>
    <cellStyle name="20% - Акцент3 5" xfId="24"/>
    <cellStyle name="20% - Акцент3 6" xfId="25"/>
    <cellStyle name="20% - Акцент3 7" xfId="26"/>
    <cellStyle name="20% - Акцент3 8" xfId="27"/>
    <cellStyle name="20% - Акцент3 9" xfId="28"/>
    <cellStyle name="20% - Акцент4 2" xfId="29"/>
    <cellStyle name="20% - Акцент4 2 2" xfId="30"/>
    <cellStyle name="20% - Акцент4 3" xfId="31"/>
    <cellStyle name="20% - Акцент4 4" xfId="32"/>
    <cellStyle name="20% - Акцент4 5" xfId="33"/>
    <cellStyle name="20% - Акцент4 6" xfId="34"/>
    <cellStyle name="20% - Акцент4 7" xfId="35"/>
    <cellStyle name="20% - Акцент4 8" xfId="36"/>
    <cellStyle name="20% - Акцент4 9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2" xfId="46"/>
    <cellStyle name="20% - Акцент6 3" xfId="47"/>
    <cellStyle name="20% - Акцент6 4" xfId="48"/>
    <cellStyle name="20% - Акцент6 5" xfId="49"/>
    <cellStyle name="20% - Акцент6 6" xfId="50"/>
    <cellStyle name="20% - Акцент6 7" xfId="51"/>
    <cellStyle name="20% - Акцент6 8" xfId="52"/>
    <cellStyle name="20% - Акцент6 9" xfId="53"/>
    <cellStyle name="40% - Акцент1 2" xfId="54"/>
    <cellStyle name="40% - Акцент1 3" xfId="55"/>
    <cellStyle name="40% - Акцент1 4" xfId="56"/>
    <cellStyle name="40% - Акцент1 5" xfId="57"/>
    <cellStyle name="40% - Акцент1 6" xfId="58"/>
    <cellStyle name="40% - Акцент1 7" xfId="59"/>
    <cellStyle name="40% - Акцент1 8" xfId="60"/>
    <cellStyle name="40% - Акцент1 9" xfId="61"/>
    <cellStyle name="40% - Акцент2 2" xfId="62"/>
    <cellStyle name="40% - Акцент2 3" xfId="63"/>
    <cellStyle name="40% - Акцент2 4" xfId="64"/>
    <cellStyle name="40% - Акцент2 5" xfId="65"/>
    <cellStyle name="40% - Акцент2 6" xfId="66"/>
    <cellStyle name="40% - Акцент2 7" xfId="67"/>
    <cellStyle name="40% - Акцент2 8" xfId="68"/>
    <cellStyle name="40% - Акцент2 9" xfId="69"/>
    <cellStyle name="40% - Акцент3 2" xfId="70"/>
    <cellStyle name="40% - Акцент3 2 2" xfId="71"/>
    <cellStyle name="40% - Акцент3 3" xfId="72"/>
    <cellStyle name="40% - Акцент3 4" xfId="73"/>
    <cellStyle name="40% - Акцент3 5" xfId="74"/>
    <cellStyle name="40% - Акцент3 6" xfId="75"/>
    <cellStyle name="40% - Акцент3 7" xfId="76"/>
    <cellStyle name="40% - Акцент3 8" xfId="77"/>
    <cellStyle name="40% - Акцент3 9" xfId="78"/>
    <cellStyle name="40% - Акцент4 2" xfId="79"/>
    <cellStyle name="40% - Акцент4 3" xfId="80"/>
    <cellStyle name="40% - Акцент4 4" xfId="81"/>
    <cellStyle name="40% - Акцент4 5" xfId="82"/>
    <cellStyle name="40% - Акцент4 6" xfId="83"/>
    <cellStyle name="40% - Акцент4 7" xfId="84"/>
    <cellStyle name="40% - Акцент4 8" xfId="85"/>
    <cellStyle name="40% - Акцент4 9" xfId="86"/>
    <cellStyle name="40% - Акцент5 2" xfId="87"/>
    <cellStyle name="40% - Акцент5 3" xfId="88"/>
    <cellStyle name="40% - Акцент5 4" xfId="89"/>
    <cellStyle name="40% - Акцент5 5" xfId="90"/>
    <cellStyle name="40% - Акцент5 6" xfId="91"/>
    <cellStyle name="40% - Акцент5 7" xfId="92"/>
    <cellStyle name="40% - Акцент5 8" xfId="93"/>
    <cellStyle name="40% - Акцент5 9" xfId="94"/>
    <cellStyle name="40% - Акцент6 2" xfId="95"/>
    <cellStyle name="40% - Акцент6 3" xfId="96"/>
    <cellStyle name="40% - Акцент6 4" xfId="97"/>
    <cellStyle name="40% - Акцент6 5" xfId="98"/>
    <cellStyle name="40% - Акцент6 6" xfId="99"/>
    <cellStyle name="40% - Акцент6 7" xfId="100"/>
    <cellStyle name="40% - Акцент6 8" xfId="101"/>
    <cellStyle name="40% - Акцент6 9" xfId="102"/>
    <cellStyle name="60% - Акцент1 2" xfId="103"/>
    <cellStyle name="60% - Акцент1 3" xfId="104"/>
    <cellStyle name="60% - Акцент2 2" xfId="105"/>
    <cellStyle name="60% - Акцент2 3" xfId="106"/>
    <cellStyle name="60% - Акцент3 2" xfId="107"/>
    <cellStyle name="60% - Акцент3 2 2" xfId="108"/>
    <cellStyle name="60% - Акцент3 3" xfId="109"/>
    <cellStyle name="60% - Акцент4 2" xfId="110"/>
    <cellStyle name="60% - Акцент4 2 2" xfId="111"/>
    <cellStyle name="60% - Акцент4 3" xfId="112"/>
    <cellStyle name="60% - Акцент5 2" xfId="113"/>
    <cellStyle name="60% - Акцент5 3" xfId="114"/>
    <cellStyle name="60% - Акцент6 2" xfId="115"/>
    <cellStyle name="60% - Акцент6 2 2" xfId="116"/>
    <cellStyle name="60% - Акцент6 3" xfId="117"/>
    <cellStyle name="Comma 2" xfId="118"/>
    <cellStyle name="Euro" xfId="119"/>
    <cellStyle name="Normal 2" xfId="120"/>
    <cellStyle name="Normal_SHEET" xfId="121"/>
    <cellStyle name="Tickmark" xfId="122"/>
    <cellStyle name="Акцент1 2" xfId="123"/>
    <cellStyle name="Акцент1 3" xfId="124"/>
    <cellStyle name="Акцент2 2" xfId="125"/>
    <cellStyle name="Акцент2 3" xfId="126"/>
    <cellStyle name="Акцент3 2" xfId="127"/>
    <cellStyle name="Акцент3 3" xfId="128"/>
    <cellStyle name="Акцент4 2" xfId="129"/>
    <cellStyle name="Акцент4 3" xfId="130"/>
    <cellStyle name="Акцент5 2" xfId="131"/>
    <cellStyle name="Акцент5 3" xfId="132"/>
    <cellStyle name="Акцент6 2" xfId="133"/>
    <cellStyle name="Акцент6 3" xfId="134"/>
    <cellStyle name="Ввод  2" xfId="135"/>
    <cellStyle name="Ввод  3" xfId="136"/>
    <cellStyle name="Вывод 2" xfId="137"/>
    <cellStyle name="Вывод 3" xfId="138"/>
    <cellStyle name="Вывод 4" xfId="139"/>
    <cellStyle name="Вычисление 2" xfId="140"/>
    <cellStyle name="Вычисление 3" xfId="141"/>
    <cellStyle name="Гиперссылка 2" xfId="142"/>
    <cellStyle name="Гиперссылка 2 2" xfId="143"/>
    <cellStyle name="Гиперссылка 3" xfId="144"/>
    <cellStyle name="Гиперссылка 4" xfId="145"/>
    <cellStyle name="Гиперссылка 5" xfId="146"/>
    <cellStyle name="Денежный 2" xfId="147"/>
    <cellStyle name="Денежный 3" xfId="148"/>
    <cellStyle name="Денежный 4" xfId="149"/>
    <cellStyle name="Заголовок 1 2" xfId="150"/>
    <cellStyle name="Заголовок 1 3" xfId="151"/>
    <cellStyle name="Заголовок 2 2" xfId="152"/>
    <cellStyle name="Заголовок 2 3" xfId="153"/>
    <cellStyle name="Заголовок 3 2" xfId="154"/>
    <cellStyle name="Заголовок 3 3" xfId="155"/>
    <cellStyle name="Заголовок 4 2" xfId="156"/>
    <cellStyle name="Заголовок 4 3" xfId="157"/>
    <cellStyle name="Итог 2" xfId="158"/>
    <cellStyle name="Итог 3" xfId="159"/>
    <cellStyle name="Итого" xfId="160"/>
    <cellStyle name="Контрольная ячейка 2" xfId="161"/>
    <cellStyle name="Контрольная ячейка 3" xfId="162"/>
    <cellStyle name="Контрольная ячейка 4" xfId="163"/>
    <cellStyle name="Название 2" xfId="164"/>
    <cellStyle name="Название 3" xfId="165"/>
    <cellStyle name="Название таблицы" xfId="166"/>
    <cellStyle name="Нейтральный 2" xfId="167"/>
    <cellStyle name="Нейтральный 3" xfId="168"/>
    <cellStyle name="Новый7" xfId="169"/>
    <cellStyle name="Новый7 2" xfId="170"/>
    <cellStyle name="Новый7 2 2" xfId="171"/>
    <cellStyle name="Новый7 2 2 2" xfId="172"/>
    <cellStyle name="Новый7 2 3" xfId="173"/>
    <cellStyle name="Новый7 3" xfId="174"/>
    <cellStyle name="Новый7 3 2" xfId="175"/>
    <cellStyle name="Новый7 3 2 2" xfId="176"/>
    <cellStyle name="Новый7 3 3" xfId="177"/>
    <cellStyle name="Новый7 4" xfId="178"/>
    <cellStyle name="Новый7 4 2" xfId="179"/>
    <cellStyle name="Новый7 4 2 2" xfId="180"/>
    <cellStyle name="Новый7 4 3" xfId="181"/>
    <cellStyle name="Новый7 5" xfId="182"/>
    <cellStyle name="Новый7 5 2" xfId="183"/>
    <cellStyle name="Новый7 6" xfId="184"/>
    <cellStyle name="Новый7 6 2" xfId="185"/>
    <cellStyle name="Новый7 7" xfId="186"/>
    <cellStyle name="Обычный" xfId="0" builtinId="0"/>
    <cellStyle name="Обычный 10" xfId="187"/>
    <cellStyle name="Обычный 10 2" xfId="188"/>
    <cellStyle name="Обычный 11" xfId="189"/>
    <cellStyle name="Обычный 11 2" xfId="190"/>
    <cellStyle name="Обычный 12" xfId="191"/>
    <cellStyle name="Обычный 13" xfId="192"/>
    <cellStyle name="Обычный 2" xfId="193"/>
    <cellStyle name="Обычный 2 2" xfId="194"/>
    <cellStyle name="Обычный 2 2 2" xfId="195"/>
    <cellStyle name="Обычный 2 2 3" xfId="196"/>
    <cellStyle name="Обычный 2 3" xfId="197"/>
    <cellStyle name="Обычный 2 3 2" xfId="198"/>
    <cellStyle name="Обычный 2 3 2 2" xfId="199"/>
    <cellStyle name="Обычный 2 3 3" xfId="200"/>
    <cellStyle name="Обычный 2 4" xfId="201"/>
    <cellStyle name="Обычный 2 4 2" xfId="202"/>
    <cellStyle name="Обычный 2 4 3" xfId="203"/>
    <cellStyle name="Обычный 2 5" xfId="204"/>
    <cellStyle name="Обычный 2 5 2" xfId="205"/>
    <cellStyle name="Обычный 2 6" xfId="206"/>
    <cellStyle name="Обычный 2 7" xfId="207"/>
    <cellStyle name="Обычный 2_Книга2" xfId="208"/>
    <cellStyle name="Обычный 3" xfId="209"/>
    <cellStyle name="Обычный 3 2" xfId="210"/>
    <cellStyle name="Обычный 3 2 2" xfId="211"/>
    <cellStyle name="Обычный 3 2 2 2" xfId="212"/>
    <cellStyle name="Обычный 3 2 3" xfId="213"/>
    <cellStyle name="Обычный 3 3" xfId="214"/>
    <cellStyle name="Обычный 3 3 2" xfId="215"/>
    <cellStyle name="Обычный 3 4" xfId="216"/>
    <cellStyle name="Обычный 3 4 2" xfId="217"/>
    <cellStyle name="Обычный 3 5" xfId="218"/>
    <cellStyle name="Обычный 3 5 2" xfId="219"/>
    <cellStyle name="Обычный 4" xfId="220"/>
    <cellStyle name="Обычный 4 2" xfId="221"/>
    <cellStyle name="Обычный 4 2 2" xfId="222"/>
    <cellStyle name="Обычный 4 3" xfId="223"/>
    <cellStyle name="Обычный 4 4" xfId="224"/>
    <cellStyle name="Обычный 5" xfId="1"/>
    <cellStyle name="Обычный 5 2" xfId="225"/>
    <cellStyle name="Обычный 6" xfId="226"/>
    <cellStyle name="Обычный 6 2" xfId="227"/>
    <cellStyle name="Обычный 7" xfId="228"/>
    <cellStyle name="Обычный 7 2" xfId="229"/>
    <cellStyle name="Обычный 8" xfId="230"/>
    <cellStyle name="Обычный 8 2" xfId="231"/>
    <cellStyle name="Обычный 9" xfId="232"/>
    <cellStyle name="Обычный 9 2" xfId="233"/>
    <cellStyle name="Плохой 2" xfId="234"/>
    <cellStyle name="Плохой 3" xfId="235"/>
    <cellStyle name="Подитоги" xfId="236"/>
    <cellStyle name="Пояснение 2" xfId="237"/>
    <cellStyle name="Пояснение 3" xfId="238"/>
    <cellStyle name="Примечание 10" xfId="239"/>
    <cellStyle name="Примечание 11" xfId="240"/>
    <cellStyle name="Примечание 2" xfId="241"/>
    <cellStyle name="Примечание 2 2" xfId="242"/>
    <cellStyle name="Примечание 2 3" xfId="243"/>
    <cellStyle name="Примечание 2 4" xfId="244"/>
    <cellStyle name="Примечание 3" xfId="245"/>
    <cellStyle name="Примечание 4" xfId="246"/>
    <cellStyle name="Примечание 5" xfId="247"/>
    <cellStyle name="Примечание 6" xfId="248"/>
    <cellStyle name="Примечание 7" xfId="249"/>
    <cellStyle name="Примечание 8" xfId="250"/>
    <cellStyle name="Примечание 9" xfId="251"/>
    <cellStyle name="Процентный 2" xfId="252"/>
    <cellStyle name="Процентный 2 2" xfId="253"/>
    <cellStyle name="Процентный 2 2 2" xfId="254"/>
    <cellStyle name="Процентный 2 2 2 2" xfId="255"/>
    <cellStyle name="Процентный 2 3" xfId="256"/>
    <cellStyle name="Процентный 2 3 2" xfId="257"/>
    <cellStyle name="Процентный 2 4" xfId="258"/>
    <cellStyle name="Процентный 2 4 2" xfId="259"/>
    <cellStyle name="Процентный 2 4 3" xfId="260"/>
    <cellStyle name="Процентный 2 5" xfId="261"/>
    <cellStyle name="Процентный 2 6" xfId="262"/>
    <cellStyle name="Процентный 3" xfId="263"/>
    <cellStyle name="Процентный 3 2" xfId="264"/>
    <cellStyle name="Процентный 3 3" xfId="265"/>
    <cellStyle name="Процентный 3 4" xfId="266"/>
    <cellStyle name="Процентный 4" xfId="267"/>
    <cellStyle name="Процентный 4 2" xfId="268"/>
    <cellStyle name="Процентный 5" xfId="269"/>
    <cellStyle name="Процентный 6" xfId="270"/>
    <cellStyle name="Процентный 7" xfId="271"/>
    <cellStyle name="Процентный 8" xfId="272"/>
    <cellStyle name="Проценты" xfId="273"/>
    <cellStyle name="Связанная ячейка 2" xfId="274"/>
    <cellStyle name="Связанная ячейка 3" xfId="275"/>
    <cellStyle name="Стиль 1" xfId="276"/>
    <cellStyle name="Текст предупреждения 2" xfId="277"/>
    <cellStyle name="Текст предупреждения 3" xfId="278"/>
    <cellStyle name="Текст предупреждения 4" xfId="279"/>
    <cellStyle name="Тело таблицы" xfId="280"/>
    <cellStyle name="Тысячи [0]_Example " xfId="281"/>
    <cellStyle name="Тысячи_Example " xfId="282"/>
    <cellStyle name="Финансовый 2" xfId="283"/>
    <cellStyle name="Финансовый 2 2" xfId="284"/>
    <cellStyle name="Финансовый 2 3" xfId="285"/>
    <cellStyle name="Финансовый 3" xfId="286"/>
    <cellStyle name="Финансовый 3 2" xfId="287"/>
    <cellStyle name="Финансовый 3 2 2" xfId="288"/>
    <cellStyle name="Финансовый 3 3" xfId="289"/>
    <cellStyle name="Финансовый 3 4" xfId="290"/>
    <cellStyle name="Финансовый 4" xfId="291"/>
    <cellStyle name="Финансовый 5" xfId="292"/>
    <cellStyle name="Финансовый 5 2" xfId="293"/>
    <cellStyle name="Финансовый 6" xfId="294"/>
    <cellStyle name="Финансовый 7" xfId="295"/>
    <cellStyle name="Финансовый 8" xfId="296"/>
    <cellStyle name="Хороший 2" xfId="297"/>
    <cellStyle name="Хороший 3" xfId="298"/>
  </cellStyles>
  <dxfs count="20"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J10"/>
  <sheetViews>
    <sheetView view="pageBreakPreview" zoomScale="91" zoomScaleNormal="100" zoomScaleSheetLayoutView="91" workbookViewId="0">
      <selection activeCell="F17" sqref="F17"/>
    </sheetView>
  </sheetViews>
  <sheetFormatPr defaultRowHeight="15"/>
  <cols>
    <col min="1" max="1" width="4.85546875" style="20" customWidth="1"/>
    <col min="2" max="10" width="10.28515625" style="20" customWidth="1"/>
    <col min="11" max="16384" width="9.140625" style="20"/>
  </cols>
  <sheetData>
    <row r="1" spans="1:10" ht="15.75">
      <c r="A1" s="111"/>
      <c r="B1" s="119" t="s">
        <v>114</v>
      </c>
      <c r="C1" s="119"/>
      <c r="D1" s="119"/>
      <c r="E1" s="119"/>
      <c r="F1" s="119"/>
      <c r="G1" s="119"/>
      <c r="H1" s="119"/>
      <c r="I1" s="119"/>
      <c r="J1" s="119"/>
    </row>
    <row r="2" spans="1:10" ht="47.25" customHeight="1">
      <c r="A2" s="112">
        <v>1</v>
      </c>
      <c r="B2" s="116" t="s">
        <v>230</v>
      </c>
      <c r="C2" s="114"/>
      <c r="D2" s="114"/>
      <c r="E2" s="114"/>
      <c r="F2" s="114"/>
      <c r="G2" s="114"/>
      <c r="H2" s="114"/>
      <c r="I2" s="114"/>
      <c r="J2" s="115"/>
    </row>
    <row r="3" spans="1:10" ht="22.5" customHeight="1">
      <c r="A3" s="112">
        <v>2</v>
      </c>
      <c r="B3" s="116" t="s">
        <v>228</v>
      </c>
      <c r="C3" s="114"/>
      <c r="D3" s="114"/>
      <c r="E3" s="114"/>
      <c r="F3" s="114"/>
      <c r="G3" s="114"/>
      <c r="H3" s="114"/>
      <c r="I3" s="114"/>
      <c r="J3" s="115"/>
    </row>
    <row r="4" spans="1:10" ht="20.25" customHeight="1">
      <c r="A4" s="112">
        <v>3</v>
      </c>
      <c r="B4" s="113" t="s">
        <v>222</v>
      </c>
      <c r="C4" s="114"/>
      <c r="D4" s="114"/>
      <c r="E4" s="114"/>
      <c r="F4" s="114"/>
      <c r="G4" s="114"/>
      <c r="H4" s="114"/>
      <c r="I4" s="114"/>
      <c r="J4" s="115"/>
    </row>
    <row r="5" spans="1:10" ht="22.5" customHeight="1">
      <c r="A5" s="112">
        <v>4</v>
      </c>
      <c r="B5" s="113" t="s">
        <v>223</v>
      </c>
      <c r="C5" s="114"/>
      <c r="D5" s="114"/>
      <c r="E5" s="114"/>
      <c r="F5" s="114"/>
      <c r="G5" s="114"/>
      <c r="H5" s="114"/>
      <c r="I5" s="114"/>
      <c r="J5" s="115"/>
    </row>
    <row r="6" spans="1:10" ht="23.25" customHeight="1">
      <c r="A6" s="112">
        <v>5</v>
      </c>
      <c r="B6" s="113" t="s">
        <v>224</v>
      </c>
      <c r="C6" s="114"/>
      <c r="D6" s="114"/>
      <c r="E6" s="114"/>
      <c r="F6" s="114"/>
      <c r="G6" s="114"/>
      <c r="H6" s="114"/>
      <c r="I6" s="114"/>
      <c r="J6" s="115"/>
    </row>
    <row r="7" spans="1:10" ht="33" customHeight="1">
      <c r="A7" s="112">
        <v>6</v>
      </c>
      <c r="B7" s="116" t="s">
        <v>225</v>
      </c>
      <c r="C7" s="117"/>
      <c r="D7" s="117"/>
      <c r="E7" s="117"/>
      <c r="F7" s="117"/>
      <c r="G7" s="117"/>
      <c r="H7" s="117"/>
      <c r="I7" s="117"/>
      <c r="J7" s="118"/>
    </row>
    <row r="8" spans="1:10" ht="32.25" customHeight="1">
      <c r="A8" s="112">
        <v>7</v>
      </c>
      <c r="B8" s="116" t="s">
        <v>226</v>
      </c>
      <c r="C8" s="117"/>
      <c r="D8" s="117"/>
      <c r="E8" s="117"/>
      <c r="F8" s="117"/>
      <c r="G8" s="117"/>
      <c r="H8" s="117"/>
      <c r="I8" s="117"/>
      <c r="J8" s="118"/>
    </row>
    <row r="9" spans="1:10" ht="32.25" customHeight="1">
      <c r="A9" s="112">
        <v>8</v>
      </c>
      <c r="B9" s="116" t="s">
        <v>229</v>
      </c>
      <c r="C9" s="117"/>
      <c r="D9" s="117"/>
      <c r="E9" s="117"/>
      <c r="F9" s="117"/>
      <c r="G9" s="117"/>
      <c r="H9" s="117"/>
      <c r="I9" s="117"/>
      <c r="J9" s="118"/>
    </row>
    <row r="10" spans="1:10" ht="66.75" customHeight="1">
      <c r="A10" s="112">
        <v>9</v>
      </c>
      <c r="B10" s="116" t="s">
        <v>227</v>
      </c>
      <c r="C10" s="117"/>
      <c r="D10" s="117"/>
      <c r="E10" s="117"/>
      <c r="F10" s="117"/>
      <c r="G10" s="117"/>
      <c r="H10" s="117"/>
      <c r="I10" s="117"/>
      <c r="J10" s="118"/>
    </row>
  </sheetData>
  <sheetProtection password="CD1E" sheet="1" objects="1" scenarios="1"/>
  <mergeCells count="10">
    <mergeCell ref="B4:J4"/>
    <mergeCell ref="B9:J9"/>
    <mergeCell ref="B10:J10"/>
    <mergeCell ref="B1:J1"/>
    <mergeCell ref="B2:J2"/>
    <mergeCell ref="B5:J5"/>
    <mergeCell ref="B6:J6"/>
    <mergeCell ref="B7:J7"/>
    <mergeCell ref="B8:J8"/>
    <mergeCell ref="B3:J3"/>
  </mergeCell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80"/>
  <sheetViews>
    <sheetView tabSelected="1" view="pageBreakPreview" zoomScale="85" zoomScaleNormal="100" zoomScaleSheetLayoutView="85" workbookViewId="0">
      <selection activeCell="J4" sqref="J4:O4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165" t="s">
        <v>233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21"/>
    </row>
    <row r="3" spans="1:19" ht="21.75" customHeight="1">
      <c r="A3" s="166" t="s">
        <v>196</v>
      </c>
      <c r="B3" s="167"/>
      <c r="C3" s="167"/>
      <c r="D3" s="167"/>
      <c r="E3" s="167"/>
      <c r="F3" s="167"/>
      <c r="G3" s="167"/>
      <c r="H3" s="167"/>
      <c r="I3" s="168"/>
      <c r="J3" s="169"/>
      <c r="K3" s="170"/>
      <c r="L3" s="170"/>
      <c r="M3" s="170"/>
      <c r="N3" s="170"/>
      <c r="O3" s="171"/>
      <c r="P3" s="172" t="s">
        <v>6</v>
      </c>
      <c r="Q3" s="172"/>
      <c r="R3" s="47"/>
      <c r="S3" s="21"/>
    </row>
    <row r="4" spans="1:19" ht="33" customHeight="1">
      <c r="A4" s="143" t="s">
        <v>232</v>
      </c>
      <c r="B4" s="128"/>
      <c r="C4" s="128"/>
      <c r="D4" s="128"/>
      <c r="E4" s="128"/>
      <c r="F4" s="128"/>
      <c r="G4" s="128"/>
      <c r="H4" s="128"/>
      <c r="I4" s="129"/>
      <c r="J4" s="173">
        <f>Баланс!BF18</f>
        <v>43922</v>
      </c>
      <c r="K4" s="174"/>
      <c r="L4" s="174"/>
      <c r="M4" s="174"/>
      <c r="N4" s="174"/>
      <c r="O4" s="174"/>
      <c r="P4" s="172" t="s">
        <v>194</v>
      </c>
      <c r="Q4" s="172"/>
      <c r="R4" s="73" t="s">
        <v>193</v>
      </c>
      <c r="S4" s="21"/>
    </row>
    <row r="5" spans="1:19" ht="24" customHeight="1">
      <c r="A5" s="143" t="s">
        <v>16</v>
      </c>
      <c r="B5" s="128"/>
      <c r="C5" s="128"/>
      <c r="D5" s="128"/>
      <c r="E5" s="128"/>
      <c r="F5" s="128"/>
      <c r="G5" s="128"/>
      <c r="H5" s="128"/>
      <c r="I5" s="129"/>
      <c r="J5" s="134"/>
      <c r="K5" s="135"/>
      <c r="L5" s="135"/>
      <c r="M5" s="135"/>
      <c r="N5" s="135"/>
      <c r="O5" s="135"/>
      <c r="P5" s="135"/>
      <c r="Q5" s="135"/>
      <c r="R5" s="136"/>
      <c r="S5" s="21"/>
    </row>
    <row r="6" spans="1:19" ht="24.75" customHeight="1">
      <c r="A6" s="139" t="s">
        <v>200</v>
      </c>
      <c r="B6" s="139"/>
      <c r="C6" s="139"/>
      <c r="D6" s="139"/>
      <c r="E6" s="139"/>
      <c r="F6" s="140"/>
      <c r="G6" s="141"/>
      <c r="H6" s="142"/>
      <c r="I6" s="139" t="s">
        <v>201</v>
      </c>
      <c r="J6" s="139"/>
      <c r="K6" s="139"/>
      <c r="L6" s="139"/>
      <c r="M6" s="139"/>
      <c r="N6" s="134"/>
      <c r="O6" s="135"/>
      <c r="P6" s="135"/>
      <c r="Q6" s="135"/>
      <c r="R6" s="136"/>
      <c r="S6" s="21"/>
    </row>
    <row r="7" spans="1:19" ht="18.75">
      <c r="A7" s="147" t="s">
        <v>192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21"/>
    </row>
    <row r="8" spans="1:19" ht="15" customHeight="1">
      <c r="A8" s="148" t="s">
        <v>191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  <c r="P8" s="150">
        <f>J4</f>
        <v>43922</v>
      </c>
      <c r="Q8" s="151"/>
      <c r="R8" s="152" t="s">
        <v>186</v>
      </c>
      <c r="S8" s="41">
        <f>DATE(YEAR(P8),MONTH(P8)+12,DAY(P8))</f>
        <v>44287</v>
      </c>
    </row>
    <row r="9" spans="1:19" ht="25.5" customHeight="1">
      <c r="A9" s="130" t="s">
        <v>152</v>
      </c>
      <c r="B9" s="131"/>
      <c r="C9" s="131"/>
      <c r="D9" s="131"/>
      <c r="E9" s="131"/>
      <c r="F9" s="131"/>
      <c r="G9" s="131"/>
      <c r="H9" s="132"/>
      <c r="I9" s="162" t="s">
        <v>6</v>
      </c>
      <c r="J9" s="162"/>
      <c r="K9" s="162" t="s">
        <v>151</v>
      </c>
      <c r="L9" s="162"/>
      <c r="M9" s="162" t="s">
        <v>144</v>
      </c>
      <c r="N9" s="162"/>
      <c r="O9" s="74" t="s">
        <v>190</v>
      </c>
      <c r="P9" s="75" t="str">
        <f>"Сумма "&amp;$R$4</f>
        <v>Сумма тыс.руб</v>
      </c>
      <c r="Q9" s="76" t="s">
        <v>127</v>
      </c>
      <c r="R9" s="153"/>
      <c r="S9" s="21"/>
    </row>
    <row r="10" spans="1:19">
      <c r="A10" s="123"/>
      <c r="B10" s="124"/>
      <c r="C10" s="124"/>
      <c r="D10" s="124"/>
      <c r="E10" s="124"/>
      <c r="F10" s="124"/>
      <c r="G10" s="124"/>
      <c r="H10" s="125"/>
      <c r="I10" s="163"/>
      <c r="J10" s="163"/>
      <c r="K10" s="164"/>
      <c r="L10" s="164"/>
      <c r="M10" s="164"/>
      <c r="N10" s="164"/>
      <c r="O10" s="45"/>
      <c r="P10" s="44"/>
      <c r="Q10" s="43"/>
      <c r="R10" s="42"/>
      <c r="S10" s="41" t="b">
        <f>M10&gt;$S$8</f>
        <v>0</v>
      </c>
    </row>
    <row r="11" spans="1:19">
      <c r="A11" s="123"/>
      <c r="B11" s="124"/>
      <c r="C11" s="124"/>
      <c r="D11" s="124"/>
      <c r="E11" s="124"/>
      <c r="F11" s="124"/>
      <c r="G11" s="124"/>
      <c r="H11" s="125"/>
      <c r="I11" s="145"/>
      <c r="J11" s="145"/>
      <c r="K11" s="146"/>
      <c r="L11" s="146"/>
      <c r="M11" s="146"/>
      <c r="N11" s="146"/>
      <c r="O11" s="46"/>
      <c r="P11" s="33"/>
      <c r="Q11" s="32"/>
      <c r="R11" s="34"/>
      <c r="S11" s="41" t="b">
        <f t="shared" ref="S11:S19" si="0">M11&gt;$S$8</f>
        <v>0</v>
      </c>
    </row>
    <row r="12" spans="1:19">
      <c r="A12" s="123"/>
      <c r="B12" s="124"/>
      <c r="C12" s="124"/>
      <c r="D12" s="124"/>
      <c r="E12" s="124"/>
      <c r="F12" s="124"/>
      <c r="G12" s="124"/>
      <c r="H12" s="125"/>
      <c r="I12" s="145"/>
      <c r="J12" s="145"/>
      <c r="K12" s="146"/>
      <c r="L12" s="146"/>
      <c r="M12" s="146"/>
      <c r="N12" s="146"/>
      <c r="O12" s="46"/>
      <c r="P12" s="33"/>
      <c r="Q12" s="32"/>
      <c r="R12" s="34"/>
      <c r="S12" s="41" t="b">
        <f t="shared" si="0"/>
        <v>0</v>
      </c>
    </row>
    <row r="13" spans="1:19">
      <c r="A13" s="123"/>
      <c r="B13" s="124"/>
      <c r="C13" s="124"/>
      <c r="D13" s="124"/>
      <c r="E13" s="124"/>
      <c r="F13" s="124"/>
      <c r="G13" s="124"/>
      <c r="H13" s="125"/>
      <c r="I13" s="145"/>
      <c r="J13" s="145"/>
      <c r="K13" s="146"/>
      <c r="L13" s="146"/>
      <c r="M13" s="146"/>
      <c r="N13" s="146"/>
      <c r="O13" s="46"/>
      <c r="P13" s="33"/>
      <c r="Q13" s="32"/>
      <c r="R13" s="34"/>
      <c r="S13" s="41" t="b">
        <f t="shared" si="0"/>
        <v>0</v>
      </c>
    </row>
    <row r="14" spans="1:19">
      <c r="A14" s="123"/>
      <c r="B14" s="124"/>
      <c r="C14" s="124"/>
      <c r="D14" s="124"/>
      <c r="E14" s="124"/>
      <c r="F14" s="124"/>
      <c r="G14" s="124"/>
      <c r="H14" s="125"/>
      <c r="I14" s="145"/>
      <c r="J14" s="145"/>
      <c r="K14" s="146"/>
      <c r="L14" s="146"/>
      <c r="M14" s="146"/>
      <c r="N14" s="146"/>
      <c r="O14" s="46"/>
      <c r="P14" s="33"/>
      <c r="Q14" s="32"/>
      <c r="R14" s="34"/>
      <c r="S14" s="41" t="b">
        <f t="shared" si="0"/>
        <v>0</v>
      </c>
    </row>
    <row r="15" spans="1:19">
      <c r="A15" s="123"/>
      <c r="B15" s="124"/>
      <c r="C15" s="124"/>
      <c r="D15" s="124"/>
      <c r="E15" s="124"/>
      <c r="F15" s="124"/>
      <c r="G15" s="124"/>
      <c r="H15" s="125"/>
      <c r="I15" s="145"/>
      <c r="J15" s="145"/>
      <c r="K15" s="146"/>
      <c r="L15" s="146"/>
      <c r="M15" s="146"/>
      <c r="N15" s="146"/>
      <c r="O15" s="46"/>
      <c r="P15" s="33"/>
      <c r="Q15" s="32"/>
      <c r="R15" s="34"/>
      <c r="S15" s="41" t="b">
        <f t="shared" si="0"/>
        <v>0</v>
      </c>
    </row>
    <row r="16" spans="1:19">
      <c r="A16" s="123"/>
      <c r="B16" s="124"/>
      <c r="C16" s="124"/>
      <c r="D16" s="124"/>
      <c r="E16" s="124"/>
      <c r="F16" s="124"/>
      <c r="G16" s="124"/>
      <c r="H16" s="125"/>
      <c r="I16" s="145"/>
      <c r="J16" s="145"/>
      <c r="K16" s="146"/>
      <c r="L16" s="146"/>
      <c r="M16" s="146"/>
      <c r="N16" s="146"/>
      <c r="O16" s="46"/>
      <c r="P16" s="33"/>
      <c r="Q16" s="32"/>
      <c r="R16" s="34"/>
      <c r="S16" s="41" t="b">
        <f t="shared" si="0"/>
        <v>0</v>
      </c>
    </row>
    <row r="17" spans="1:19">
      <c r="A17" s="123"/>
      <c r="B17" s="124"/>
      <c r="C17" s="124"/>
      <c r="D17" s="124"/>
      <c r="E17" s="124"/>
      <c r="F17" s="124"/>
      <c r="G17" s="124"/>
      <c r="H17" s="125"/>
      <c r="I17" s="145"/>
      <c r="J17" s="145"/>
      <c r="K17" s="146"/>
      <c r="L17" s="146"/>
      <c r="M17" s="146"/>
      <c r="N17" s="146"/>
      <c r="O17" s="46"/>
      <c r="P17" s="33"/>
      <c r="Q17" s="32"/>
      <c r="R17" s="34"/>
      <c r="S17" s="41" t="b">
        <f t="shared" si="0"/>
        <v>0</v>
      </c>
    </row>
    <row r="18" spans="1:19">
      <c r="A18" s="123"/>
      <c r="B18" s="124"/>
      <c r="C18" s="124"/>
      <c r="D18" s="124"/>
      <c r="E18" s="124"/>
      <c r="F18" s="124"/>
      <c r="G18" s="124"/>
      <c r="H18" s="125"/>
      <c r="I18" s="145"/>
      <c r="J18" s="145"/>
      <c r="K18" s="146"/>
      <c r="L18" s="146"/>
      <c r="M18" s="146"/>
      <c r="N18" s="146"/>
      <c r="O18" s="46"/>
      <c r="P18" s="33"/>
      <c r="Q18" s="32"/>
      <c r="R18" s="34"/>
      <c r="S18" s="41" t="b">
        <f t="shared" si="0"/>
        <v>0</v>
      </c>
    </row>
    <row r="19" spans="1:19">
      <c r="A19" s="123"/>
      <c r="B19" s="124"/>
      <c r="C19" s="124"/>
      <c r="D19" s="124"/>
      <c r="E19" s="124"/>
      <c r="F19" s="124"/>
      <c r="G19" s="124"/>
      <c r="H19" s="125"/>
      <c r="I19" s="145"/>
      <c r="J19" s="145"/>
      <c r="K19" s="146"/>
      <c r="L19" s="146"/>
      <c r="M19" s="146"/>
      <c r="N19" s="14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44" t="s">
        <v>119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21"/>
    </row>
    <row r="22" spans="1:19" ht="70.5" customHeight="1">
      <c r="A22" s="154" t="s">
        <v>202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21"/>
    </row>
    <row r="23" spans="1:19">
      <c r="A23" s="175" t="s">
        <v>35</v>
      </c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7"/>
      <c r="S23" s="21"/>
    </row>
    <row r="24" spans="1:19">
      <c r="A24" s="158" t="s">
        <v>189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9"/>
      <c r="P24" s="150">
        <f>P8</f>
        <v>43922</v>
      </c>
      <c r="Q24" s="151"/>
      <c r="R24" s="152" t="s">
        <v>186</v>
      </c>
      <c r="S24" s="21"/>
    </row>
    <row r="25" spans="1:19" ht="25.5" customHeight="1">
      <c r="A25" s="130" t="s">
        <v>152</v>
      </c>
      <c r="B25" s="131"/>
      <c r="C25" s="131"/>
      <c r="D25" s="131"/>
      <c r="E25" s="131"/>
      <c r="F25" s="131"/>
      <c r="G25" s="131"/>
      <c r="H25" s="131"/>
      <c r="I25" s="132"/>
      <c r="J25" s="160" t="s">
        <v>6</v>
      </c>
      <c r="K25" s="161"/>
      <c r="L25" s="160" t="s">
        <v>151</v>
      </c>
      <c r="M25" s="161"/>
      <c r="N25" s="162" t="s">
        <v>144</v>
      </c>
      <c r="O25" s="162"/>
      <c r="P25" s="75" t="str">
        <f>"Сумма "&amp;$R$4</f>
        <v>Сумма тыс.руб</v>
      </c>
      <c r="Q25" s="76" t="s">
        <v>127</v>
      </c>
      <c r="R25" s="153"/>
      <c r="S25" s="21"/>
    </row>
    <row r="26" spans="1:19">
      <c r="A26" s="123"/>
      <c r="B26" s="124"/>
      <c r="C26" s="124"/>
      <c r="D26" s="124"/>
      <c r="E26" s="124"/>
      <c r="F26" s="124"/>
      <c r="G26" s="124"/>
      <c r="H26" s="124"/>
      <c r="I26" s="125"/>
      <c r="J26" s="178"/>
      <c r="K26" s="179"/>
      <c r="L26" s="180"/>
      <c r="M26" s="181"/>
      <c r="N26" s="180"/>
      <c r="O26" s="182"/>
      <c r="P26" s="33"/>
      <c r="Q26" s="32"/>
      <c r="R26" s="34"/>
      <c r="S26" s="21"/>
    </row>
    <row r="27" spans="1:19">
      <c r="A27" s="123"/>
      <c r="B27" s="124"/>
      <c r="C27" s="124"/>
      <c r="D27" s="124"/>
      <c r="E27" s="124"/>
      <c r="F27" s="124"/>
      <c r="G27" s="124"/>
      <c r="H27" s="124"/>
      <c r="I27" s="125"/>
      <c r="J27" s="178"/>
      <c r="K27" s="179"/>
      <c r="L27" s="180"/>
      <c r="M27" s="181"/>
      <c r="N27" s="180"/>
      <c r="O27" s="183"/>
      <c r="P27" s="33"/>
      <c r="Q27" s="32"/>
      <c r="R27" s="34"/>
      <c r="S27" s="21"/>
    </row>
    <row r="28" spans="1:19">
      <c r="A28" s="123"/>
      <c r="B28" s="124"/>
      <c r="C28" s="124"/>
      <c r="D28" s="124"/>
      <c r="E28" s="124"/>
      <c r="F28" s="124"/>
      <c r="G28" s="124"/>
      <c r="H28" s="124"/>
      <c r="I28" s="125"/>
      <c r="J28" s="178"/>
      <c r="K28" s="179"/>
      <c r="L28" s="180"/>
      <c r="M28" s="181"/>
      <c r="N28" s="180"/>
      <c r="O28" s="183"/>
      <c r="P28" s="33"/>
      <c r="Q28" s="32"/>
      <c r="R28" s="34"/>
      <c r="S28" s="21"/>
    </row>
    <row r="29" spans="1:19">
      <c r="A29" s="123"/>
      <c r="B29" s="124"/>
      <c r="C29" s="124"/>
      <c r="D29" s="124"/>
      <c r="E29" s="124"/>
      <c r="F29" s="124"/>
      <c r="G29" s="124"/>
      <c r="H29" s="124"/>
      <c r="I29" s="125"/>
      <c r="J29" s="178"/>
      <c r="K29" s="179"/>
      <c r="L29" s="180"/>
      <c r="M29" s="181"/>
      <c r="N29" s="180"/>
      <c r="O29" s="183"/>
      <c r="P29" s="33"/>
      <c r="Q29" s="32"/>
      <c r="R29" s="34"/>
      <c r="S29" s="21"/>
    </row>
    <row r="30" spans="1:19">
      <c r="A30" s="123"/>
      <c r="B30" s="124"/>
      <c r="C30" s="124"/>
      <c r="D30" s="124"/>
      <c r="E30" s="124"/>
      <c r="F30" s="124"/>
      <c r="G30" s="124"/>
      <c r="H30" s="124"/>
      <c r="I30" s="125"/>
      <c r="J30" s="178"/>
      <c r="K30" s="179"/>
      <c r="L30" s="180"/>
      <c r="M30" s="181"/>
      <c r="N30" s="180"/>
      <c r="O30" s="183"/>
      <c r="P30" s="33"/>
      <c r="Q30" s="32"/>
      <c r="R30" s="34"/>
      <c r="S30" s="21"/>
    </row>
    <row r="31" spans="1:19">
      <c r="A31" s="123"/>
      <c r="B31" s="124"/>
      <c r="C31" s="124"/>
      <c r="D31" s="124"/>
      <c r="E31" s="124"/>
      <c r="F31" s="124"/>
      <c r="G31" s="124"/>
      <c r="H31" s="124"/>
      <c r="I31" s="125"/>
      <c r="J31" s="178"/>
      <c r="K31" s="179"/>
      <c r="L31" s="180"/>
      <c r="M31" s="181"/>
      <c r="N31" s="180"/>
      <c r="O31" s="183"/>
      <c r="P31" s="33"/>
      <c r="Q31" s="32"/>
      <c r="R31" s="34"/>
      <c r="S31" s="21"/>
    </row>
    <row r="32" spans="1:19">
      <c r="A32" s="123"/>
      <c r="B32" s="124"/>
      <c r="C32" s="124"/>
      <c r="D32" s="124"/>
      <c r="E32" s="124"/>
      <c r="F32" s="124"/>
      <c r="G32" s="124"/>
      <c r="H32" s="124"/>
      <c r="I32" s="125"/>
      <c r="J32" s="178"/>
      <c r="K32" s="179"/>
      <c r="L32" s="180"/>
      <c r="M32" s="181"/>
      <c r="N32" s="180"/>
      <c r="O32" s="183"/>
      <c r="P32" s="33"/>
      <c r="Q32" s="32"/>
      <c r="R32" s="34"/>
      <c r="S32" s="21"/>
    </row>
    <row r="33" spans="1:19">
      <c r="A33" s="123"/>
      <c r="B33" s="124"/>
      <c r="C33" s="124"/>
      <c r="D33" s="124"/>
      <c r="E33" s="124"/>
      <c r="F33" s="124"/>
      <c r="G33" s="124"/>
      <c r="H33" s="124"/>
      <c r="I33" s="125"/>
      <c r="J33" s="178"/>
      <c r="K33" s="179"/>
      <c r="L33" s="180"/>
      <c r="M33" s="181"/>
      <c r="N33" s="180"/>
      <c r="O33" s="183"/>
      <c r="P33" s="33"/>
      <c r="Q33" s="32"/>
      <c r="R33" s="34"/>
      <c r="S33" s="21"/>
    </row>
    <row r="34" spans="1:19">
      <c r="A34" s="123"/>
      <c r="B34" s="124"/>
      <c r="C34" s="124"/>
      <c r="D34" s="124"/>
      <c r="E34" s="124"/>
      <c r="F34" s="124"/>
      <c r="G34" s="124"/>
      <c r="H34" s="124"/>
      <c r="I34" s="125"/>
      <c r="J34" s="178"/>
      <c r="K34" s="179"/>
      <c r="L34" s="180"/>
      <c r="M34" s="181"/>
      <c r="N34" s="180"/>
      <c r="O34" s="183"/>
      <c r="P34" s="33"/>
      <c r="Q34" s="32"/>
      <c r="R34" s="34"/>
      <c r="S34" s="21"/>
    </row>
    <row r="35" spans="1:19">
      <c r="A35" s="123"/>
      <c r="B35" s="124"/>
      <c r="C35" s="124"/>
      <c r="D35" s="124"/>
      <c r="E35" s="124"/>
      <c r="F35" s="124"/>
      <c r="G35" s="124"/>
      <c r="H35" s="124"/>
      <c r="I35" s="125"/>
      <c r="J35" s="178"/>
      <c r="K35" s="179"/>
      <c r="L35" s="180"/>
      <c r="M35" s="181"/>
      <c r="N35" s="180"/>
      <c r="O35" s="183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143" t="s">
        <v>187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84"/>
      <c r="P37" s="185">
        <f>P8</f>
        <v>43922</v>
      </c>
      <c r="Q37" s="186"/>
      <c r="R37" s="152" t="s">
        <v>186</v>
      </c>
      <c r="S37" s="21"/>
    </row>
    <row r="38" spans="1:19" ht="25.5" customHeight="1">
      <c r="A38" s="130" t="s">
        <v>152</v>
      </c>
      <c r="B38" s="131"/>
      <c r="C38" s="131"/>
      <c r="D38" s="131"/>
      <c r="E38" s="131"/>
      <c r="F38" s="131"/>
      <c r="G38" s="131"/>
      <c r="H38" s="131"/>
      <c r="I38" s="132"/>
      <c r="J38" s="160" t="s">
        <v>6</v>
      </c>
      <c r="K38" s="161"/>
      <c r="L38" s="160" t="s">
        <v>151</v>
      </c>
      <c r="M38" s="161"/>
      <c r="N38" s="162" t="s">
        <v>144</v>
      </c>
      <c r="O38" s="162"/>
      <c r="P38" s="75" t="str">
        <f>"Сумма "&amp;$R$4</f>
        <v>Сумма тыс.руб</v>
      </c>
      <c r="Q38" s="76" t="s">
        <v>127</v>
      </c>
      <c r="R38" s="153"/>
      <c r="S38" s="21"/>
    </row>
    <row r="39" spans="1:19">
      <c r="A39" s="123"/>
      <c r="B39" s="124"/>
      <c r="C39" s="124"/>
      <c r="D39" s="124"/>
      <c r="E39" s="124"/>
      <c r="F39" s="124"/>
      <c r="G39" s="124"/>
      <c r="H39" s="124"/>
      <c r="I39" s="125"/>
      <c r="J39" s="178"/>
      <c r="K39" s="179"/>
      <c r="L39" s="180"/>
      <c r="M39" s="181"/>
      <c r="N39" s="180"/>
      <c r="O39" s="181"/>
      <c r="P39" s="33"/>
      <c r="Q39" s="32"/>
      <c r="R39" s="34"/>
      <c r="S39" s="21"/>
    </row>
    <row r="40" spans="1:19">
      <c r="A40" s="123"/>
      <c r="B40" s="124"/>
      <c r="C40" s="124"/>
      <c r="D40" s="124"/>
      <c r="E40" s="124"/>
      <c r="F40" s="124"/>
      <c r="G40" s="124"/>
      <c r="H40" s="124"/>
      <c r="I40" s="125"/>
      <c r="J40" s="178"/>
      <c r="K40" s="179"/>
      <c r="L40" s="180"/>
      <c r="M40" s="181"/>
      <c r="N40" s="180"/>
      <c r="O40" s="181"/>
      <c r="P40" s="33"/>
      <c r="Q40" s="32"/>
      <c r="R40" s="34"/>
      <c r="S40" s="21"/>
    </row>
    <row r="41" spans="1:19">
      <c r="A41" s="123"/>
      <c r="B41" s="124"/>
      <c r="C41" s="124"/>
      <c r="D41" s="124"/>
      <c r="E41" s="124"/>
      <c r="F41" s="124"/>
      <c r="G41" s="124"/>
      <c r="H41" s="124"/>
      <c r="I41" s="125"/>
      <c r="J41" s="178"/>
      <c r="K41" s="179"/>
      <c r="L41" s="180"/>
      <c r="M41" s="181"/>
      <c r="N41" s="180"/>
      <c r="O41" s="181"/>
      <c r="P41" s="33"/>
      <c r="Q41" s="32"/>
      <c r="R41" s="34"/>
      <c r="S41" s="21"/>
    </row>
    <row r="42" spans="1:19">
      <c r="A42" s="123"/>
      <c r="B42" s="124"/>
      <c r="C42" s="124"/>
      <c r="D42" s="124"/>
      <c r="E42" s="124"/>
      <c r="F42" s="124"/>
      <c r="G42" s="124"/>
      <c r="H42" s="124"/>
      <c r="I42" s="125"/>
      <c r="J42" s="178"/>
      <c r="K42" s="179"/>
      <c r="L42" s="180"/>
      <c r="M42" s="181"/>
      <c r="N42" s="180"/>
      <c r="O42" s="181"/>
      <c r="P42" s="33"/>
      <c r="Q42" s="32"/>
      <c r="R42" s="34"/>
      <c r="S42" s="21"/>
    </row>
    <row r="43" spans="1:19">
      <c r="A43" s="123"/>
      <c r="B43" s="124"/>
      <c r="C43" s="124"/>
      <c r="D43" s="124"/>
      <c r="E43" s="124"/>
      <c r="F43" s="124"/>
      <c r="G43" s="124"/>
      <c r="H43" s="124"/>
      <c r="I43" s="125"/>
      <c r="J43" s="178"/>
      <c r="K43" s="179"/>
      <c r="L43" s="180"/>
      <c r="M43" s="181"/>
      <c r="N43" s="180"/>
      <c r="O43" s="181"/>
      <c r="P43" s="33"/>
      <c r="Q43" s="32"/>
      <c r="R43" s="34"/>
      <c r="S43" s="21"/>
    </row>
    <row r="44" spans="1:19">
      <c r="A44" s="123"/>
      <c r="B44" s="124"/>
      <c r="C44" s="124"/>
      <c r="D44" s="124"/>
      <c r="E44" s="124"/>
      <c r="F44" s="124"/>
      <c r="G44" s="124"/>
      <c r="H44" s="124"/>
      <c r="I44" s="125"/>
      <c r="J44" s="178"/>
      <c r="K44" s="179"/>
      <c r="L44" s="180"/>
      <c r="M44" s="181"/>
      <c r="N44" s="180"/>
      <c r="O44" s="181"/>
      <c r="P44" s="33"/>
      <c r="Q44" s="32"/>
      <c r="R44" s="34"/>
      <c r="S44" s="21"/>
    </row>
    <row r="45" spans="1:19">
      <c r="A45" s="123"/>
      <c r="B45" s="124"/>
      <c r="C45" s="124"/>
      <c r="D45" s="124"/>
      <c r="E45" s="124"/>
      <c r="F45" s="124"/>
      <c r="G45" s="124"/>
      <c r="H45" s="124"/>
      <c r="I45" s="125"/>
      <c r="J45" s="178"/>
      <c r="K45" s="179"/>
      <c r="L45" s="180"/>
      <c r="M45" s="181"/>
      <c r="N45" s="180"/>
      <c r="O45" s="181"/>
      <c r="P45" s="33"/>
      <c r="Q45" s="32"/>
      <c r="R45" s="34"/>
      <c r="S45" s="21"/>
    </row>
    <row r="46" spans="1:19">
      <c r="A46" s="123"/>
      <c r="B46" s="124"/>
      <c r="C46" s="124"/>
      <c r="D46" s="124"/>
      <c r="E46" s="124"/>
      <c r="F46" s="124"/>
      <c r="G46" s="124"/>
      <c r="H46" s="124"/>
      <c r="I46" s="125"/>
      <c r="J46" s="178"/>
      <c r="K46" s="179"/>
      <c r="L46" s="180"/>
      <c r="M46" s="181"/>
      <c r="N46" s="180"/>
      <c r="O46" s="181"/>
      <c r="P46" s="33"/>
      <c r="Q46" s="32"/>
      <c r="R46" s="34"/>
      <c r="S46" s="21"/>
    </row>
    <row r="47" spans="1:19">
      <c r="A47" s="123"/>
      <c r="B47" s="124"/>
      <c r="C47" s="124"/>
      <c r="D47" s="124"/>
      <c r="E47" s="124"/>
      <c r="F47" s="124"/>
      <c r="G47" s="124"/>
      <c r="H47" s="124"/>
      <c r="I47" s="125"/>
      <c r="J47" s="178"/>
      <c r="K47" s="179"/>
      <c r="L47" s="180"/>
      <c r="M47" s="181"/>
      <c r="N47" s="180"/>
      <c r="O47" s="181"/>
      <c r="P47" s="33"/>
      <c r="Q47" s="32"/>
      <c r="R47" s="34"/>
      <c r="S47" s="21"/>
    </row>
    <row r="48" spans="1:19">
      <c r="A48" s="123"/>
      <c r="B48" s="124"/>
      <c r="C48" s="124"/>
      <c r="D48" s="124"/>
      <c r="E48" s="124"/>
      <c r="F48" s="124"/>
      <c r="G48" s="124"/>
      <c r="H48" s="124"/>
      <c r="I48" s="125"/>
      <c r="J48" s="178"/>
      <c r="K48" s="179"/>
      <c r="L48" s="180"/>
      <c r="M48" s="181"/>
      <c r="N48" s="180"/>
      <c r="O48" s="181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44" t="s">
        <v>119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21"/>
    </row>
    <row r="52" spans="1:19" ht="117" customHeight="1">
      <c r="A52" s="156" t="s">
        <v>205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21"/>
    </row>
    <row r="53" spans="1:19" ht="15" customHeight="1">
      <c r="A53" s="187" t="s">
        <v>203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9"/>
      <c r="S53" s="21"/>
    </row>
    <row r="54" spans="1:19" ht="15" customHeight="1">
      <c r="A54" s="128" t="s">
        <v>183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9"/>
      <c r="L54" s="190">
        <f>$P$8</f>
        <v>43922</v>
      </c>
      <c r="M54" s="191"/>
      <c r="N54" s="191"/>
      <c r="O54" s="191"/>
      <c r="P54" s="85"/>
      <c r="Q54" s="85"/>
      <c r="R54" s="85"/>
      <c r="S54" s="21"/>
    </row>
    <row r="55" spans="1:19" ht="36" customHeight="1">
      <c r="A55" s="130" t="s">
        <v>178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2"/>
      <c r="L55" s="162" t="s">
        <v>177</v>
      </c>
      <c r="M55" s="192"/>
      <c r="N55" s="162" t="s">
        <v>176</v>
      </c>
      <c r="O55" s="192"/>
      <c r="P55" s="86"/>
      <c r="Q55" s="86"/>
      <c r="R55" s="86"/>
      <c r="S55" s="21"/>
    </row>
    <row r="56" spans="1:19">
      <c r="A56" s="123"/>
      <c r="B56" s="124"/>
      <c r="C56" s="124"/>
      <c r="D56" s="124"/>
      <c r="E56" s="124"/>
      <c r="F56" s="124"/>
      <c r="G56" s="124"/>
      <c r="H56" s="124"/>
      <c r="I56" s="124"/>
      <c r="J56" s="124"/>
      <c r="K56" s="125"/>
      <c r="L56" s="193"/>
      <c r="M56" s="193"/>
      <c r="N56" s="193"/>
      <c r="O56" s="193"/>
      <c r="P56" s="36"/>
      <c r="Q56" s="36"/>
      <c r="R56" s="36"/>
      <c r="S56" s="21"/>
    </row>
    <row r="57" spans="1:19">
      <c r="A57" s="123"/>
      <c r="B57" s="124"/>
      <c r="C57" s="124"/>
      <c r="D57" s="124"/>
      <c r="E57" s="124"/>
      <c r="F57" s="124"/>
      <c r="G57" s="124"/>
      <c r="H57" s="124"/>
      <c r="I57" s="124"/>
      <c r="J57" s="124"/>
      <c r="K57" s="125"/>
      <c r="L57" s="193"/>
      <c r="M57" s="193"/>
      <c r="N57" s="193"/>
      <c r="O57" s="193"/>
      <c r="P57" s="36"/>
      <c r="Q57" s="36"/>
      <c r="R57" s="36"/>
      <c r="S57" s="21"/>
    </row>
    <row r="58" spans="1:19">
      <c r="A58" s="123"/>
      <c r="B58" s="124"/>
      <c r="C58" s="124"/>
      <c r="D58" s="124"/>
      <c r="E58" s="124"/>
      <c r="F58" s="124"/>
      <c r="G58" s="124"/>
      <c r="H58" s="124"/>
      <c r="I58" s="124"/>
      <c r="J58" s="124"/>
      <c r="K58" s="125"/>
      <c r="L58" s="193"/>
      <c r="M58" s="193"/>
      <c r="N58" s="193"/>
      <c r="O58" s="193"/>
      <c r="P58" s="36"/>
      <c r="Q58" s="36"/>
      <c r="R58" s="36"/>
      <c r="S58" s="21"/>
    </row>
    <row r="59" spans="1:19">
      <c r="A59" s="123"/>
      <c r="B59" s="124"/>
      <c r="C59" s="124"/>
      <c r="D59" s="124"/>
      <c r="E59" s="124"/>
      <c r="F59" s="124"/>
      <c r="G59" s="124"/>
      <c r="H59" s="124"/>
      <c r="I59" s="124"/>
      <c r="J59" s="124"/>
      <c r="K59" s="125"/>
      <c r="L59" s="193"/>
      <c r="M59" s="193"/>
      <c r="N59" s="193"/>
      <c r="O59" s="193"/>
      <c r="P59" s="36"/>
      <c r="Q59" s="36"/>
      <c r="R59" s="36"/>
      <c r="S59" s="21"/>
    </row>
    <row r="60" spans="1:19">
      <c r="A60" s="123"/>
      <c r="B60" s="124"/>
      <c r="C60" s="124"/>
      <c r="D60" s="124"/>
      <c r="E60" s="124"/>
      <c r="F60" s="124"/>
      <c r="G60" s="124"/>
      <c r="H60" s="124"/>
      <c r="I60" s="124"/>
      <c r="J60" s="124"/>
      <c r="K60" s="125"/>
      <c r="L60" s="194"/>
      <c r="M60" s="195"/>
      <c r="N60" s="194"/>
      <c r="O60" s="195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196">
        <f>SUM(L56:M60)</f>
        <v>0</v>
      </c>
      <c r="M61" s="197"/>
      <c r="N61" s="196">
        <f>SUM(N56:O60)</f>
        <v>0</v>
      </c>
      <c r="O61" s="198"/>
      <c r="P61" s="36"/>
      <c r="Q61" s="36"/>
      <c r="R61" s="36"/>
      <c r="S61" s="21"/>
    </row>
    <row r="62" spans="1:19" ht="15" customHeight="1">
      <c r="A62" s="128" t="s">
        <v>181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9"/>
      <c r="L62" s="190">
        <f>$P$8</f>
        <v>43922</v>
      </c>
      <c r="M62" s="191"/>
      <c r="N62" s="191"/>
      <c r="O62" s="191"/>
      <c r="P62" s="85"/>
      <c r="Q62" s="85"/>
      <c r="R62" s="85"/>
      <c r="S62" s="21"/>
    </row>
    <row r="63" spans="1:19" ht="35.25" customHeight="1">
      <c r="A63" s="130" t="s">
        <v>178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2"/>
      <c r="L63" s="162" t="s">
        <v>177</v>
      </c>
      <c r="M63" s="192"/>
      <c r="N63" s="162" t="s">
        <v>176</v>
      </c>
      <c r="O63" s="192"/>
      <c r="P63" s="86"/>
      <c r="Q63" s="86"/>
      <c r="R63" s="86"/>
      <c r="S63" s="21"/>
    </row>
    <row r="64" spans="1:19">
      <c r="A64" s="123"/>
      <c r="B64" s="124"/>
      <c r="C64" s="124"/>
      <c r="D64" s="124"/>
      <c r="E64" s="124"/>
      <c r="F64" s="124"/>
      <c r="G64" s="124"/>
      <c r="H64" s="124"/>
      <c r="I64" s="124"/>
      <c r="J64" s="124"/>
      <c r="K64" s="125"/>
      <c r="L64" s="199"/>
      <c r="M64" s="199"/>
      <c r="N64" s="199"/>
      <c r="O64" s="199"/>
      <c r="P64" s="36"/>
      <c r="Q64" s="36"/>
      <c r="R64" s="36"/>
      <c r="S64" s="21"/>
    </row>
    <row r="65" spans="1:19">
      <c r="A65" s="123"/>
      <c r="B65" s="124"/>
      <c r="C65" s="124"/>
      <c r="D65" s="124"/>
      <c r="E65" s="124"/>
      <c r="F65" s="124"/>
      <c r="G65" s="124"/>
      <c r="H65" s="124"/>
      <c r="I65" s="124"/>
      <c r="J65" s="124"/>
      <c r="K65" s="125"/>
      <c r="L65" s="199"/>
      <c r="M65" s="199"/>
      <c r="N65" s="199"/>
      <c r="O65" s="199"/>
      <c r="P65" s="36"/>
      <c r="Q65" s="36"/>
      <c r="R65" s="36"/>
      <c r="S65" s="21"/>
    </row>
    <row r="66" spans="1:19">
      <c r="A66" s="123"/>
      <c r="B66" s="124"/>
      <c r="C66" s="124"/>
      <c r="D66" s="124"/>
      <c r="E66" s="124"/>
      <c r="F66" s="124"/>
      <c r="G66" s="124"/>
      <c r="H66" s="124"/>
      <c r="I66" s="124"/>
      <c r="J66" s="124"/>
      <c r="K66" s="125"/>
      <c r="L66" s="199"/>
      <c r="M66" s="199"/>
      <c r="N66" s="199"/>
      <c r="O66" s="199"/>
      <c r="P66" s="36"/>
      <c r="Q66" s="36"/>
      <c r="R66" s="36"/>
      <c r="S66" s="21"/>
    </row>
    <row r="67" spans="1:19">
      <c r="A67" s="123"/>
      <c r="B67" s="124"/>
      <c r="C67" s="124"/>
      <c r="D67" s="124"/>
      <c r="E67" s="124"/>
      <c r="F67" s="124"/>
      <c r="G67" s="124"/>
      <c r="H67" s="124"/>
      <c r="I67" s="124"/>
      <c r="J67" s="124"/>
      <c r="K67" s="125"/>
      <c r="L67" s="199"/>
      <c r="M67" s="199"/>
      <c r="N67" s="199"/>
      <c r="O67" s="199"/>
      <c r="P67" s="36"/>
      <c r="Q67" s="36"/>
      <c r="R67" s="36"/>
      <c r="S67" s="21"/>
    </row>
    <row r="68" spans="1:19">
      <c r="A68" s="123"/>
      <c r="B68" s="124"/>
      <c r="C68" s="124"/>
      <c r="D68" s="124"/>
      <c r="E68" s="124"/>
      <c r="F68" s="124"/>
      <c r="G68" s="124"/>
      <c r="H68" s="124"/>
      <c r="I68" s="124"/>
      <c r="J68" s="124"/>
      <c r="K68" s="125"/>
      <c r="L68" s="199"/>
      <c r="M68" s="199"/>
      <c r="N68" s="199"/>
      <c r="O68" s="199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00">
        <f>SUM(L64:M68)</f>
        <v>0</v>
      </c>
      <c r="M69" s="201"/>
      <c r="N69" s="200">
        <f>SUM(N64:O68)</f>
        <v>0</v>
      </c>
      <c r="O69" s="201"/>
      <c r="P69" s="36"/>
      <c r="Q69" s="36"/>
      <c r="R69" s="36"/>
      <c r="S69" s="21"/>
    </row>
    <row r="70" spans="1:19" ht="15" customHeight="1">
      <c r="A70" s="128" t="s">
        <v>179</v>
      </c>
      <c r="B70" s="128"/>
      <c r="C70" s="128"/>
      <c r="D70" s="128"/>
      <c r="E70" s="128"/>
      <c r="F70" s="128"/>
      <c r="G70" s="128"/>
      <c r="H70" s="128"/>
      <c r="I70" s="128"/>
      <c r="J70" s="128"/>
      <c r="K70" s="129"/>
      <c r="L70" s="190">
        <f>$P$8</f>
        <v>43922</v>
      </c>
      <c r="M70" s="191"/>
      <c r="N70" s="191"/>
      <c r="O70" s="191"/>
      <c r="P70" s="85"/>
      <c r="Q70" s="85"/>
      <c r="R70" s="85"/>
      <c r="S70" s="21"/>
    </row>
    <row r="71" spans="1:19" ht="38.25" customHeight="1">
      <c r="A71" s="130" t="s">
        <v>178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2"/>
      <c r="L71" s="162" t="s">
        <v>177</v>
      </c>
      <c r="M71" s="192"/>
      <c r="N71" s="162" t="s">
        <v>176</v>
      </c>
      <c r="O71" s="192"/>
      <c r="P71" s="86"/>
      <c r="Q71" s="86"/>
      <c r="R71" s="86"/>
      <c r="S71" s="21"/>
    </row>
    <row r="72" spans="1:19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5"/>
      <c r="L72" s="199"/>
      <c r="M72" s="199"/>
      <c r="N72" s="199"/>
      <c r="O72" s="199"/>
      <c r="P72" s="36"/>
      <c r="Q72" s="36"/>
      <c r="R72" s="36"/>
      <c r="S72" s="21"/>
    </row>
    <row r="73" spans="1:19">
      <c r="A73" s="123"/>
      <c r="B73" s="124"/>
      <c r="C73" s="124"/>
      <c r="D73" s="124"/>
      <c r="E73" s="124"/>
      <c r="F73" s="124"/>
      <c r="G73" s="124"/>
      <c r="H73" s="124"/>
      <c r="I73" s="124"/>
      <c r="J73" s="124"/>
      <c r="K73" s="125"/>
      <c r="L73" s="199"/>
      <c r="M73" s="199"/>
      <c r="N73" s="199"/>
      <c r="O73" s="199"/>
      <c r="P73" s="36"/>
      <c r="Q73" s="36"/>
      <c r="R73" s="36"/>
      <c r="S73" s="21"/>
    </row>
    <row r="74" spans="1:19">
      <c r="A74" s="123"/>
      <c r="B74" s="124"/>
      <c r="C74" s="124"/>
      <c r="D74" s="124"/>
      <c r="E74" s="124"/>
      <c r="F74" s="124"/>
      <c r="G74" s="124"/>
      <c r="H74" s="124"/>
      <c r="I74" s="124"/>
      <c r="J74" s="124"/>
      <c r="K74" s="125"/>
      <c r="L74" s="199"/>
      <c r="M74" s="199"/>
      <c r="N74" s="199"/>
      <c r="O74" s="199"/>
      <c r="P74" s="36"/>
      <c r="Q74" s="36"/>
      <c r="R74" s="36"/>
      <c r="S74" s="21"/>
    </row>
    <row r="75" spans="1:19">
      <c r="A75" s="123"/>
      <c r="B75" s="124"/>
      <c r="C75" s="124"/>
      <c r="D75" s="124"/>
      <c r="E75" s="124"/>
      <c r="F75" s="124"/>
      <c r="G75" s="124"/>
      <c r="H75" s="124"/>
      <c r="I75" s="124"/>
      <c r="J75" s="124"/>
      <c r="K75" s="125"/>
      <c r="L75" s="199"/>
      <c r="M75" s="199"/>
      <c r="N75" s="199"/>
      <c r="O75" s="199"/>
      <c r="P75" s="36"/>
      <c r="Q75" s="36"/>
      <c r="R75" s="36"/>
      <c r="S75" s="21"/>
    </row>
    <row r="76" spans="1:19">
      <c r="A76" s="123"/>
      <c r="B76" s="124"/>
      <c r="C76" s="124"/>
      <c r="D76" s="124"/>
      <c r="E76" s="124"/>
      <c r="F76" s="124"/>
      <c r="G76" s="124"/>
      <c r="H76" s="124"/>
      <c r="I76" s="124"/>
      <c r="J76" s="124"/>
      <c r="K76" s="125"/>
      <c r="L76" s="199"/>
      <c r="M76" s="199"/>
      <c r="N76" s="199"/>
      <c r="O76" s="199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00">
        <f>SUM(L72:M76)</f>
        <v>0</v>
      </c>
      <c r="M77" s="202"/>
      <c r="N77" s="200">
        <f>SUM(N72:O76)</f>
        <v>0</v>
      </c>
      <c r="O77" s="201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03">
        <f>L61+L69+L77</f>
        <v>0</v>
      </c>
      <c r="M78" s="204"/>
      <c r="N78" s="205">
        <f>N61+N69+N77</f>
        <v>0</v>
      </c>
      <c r="O78" s="206"/>
      <c r="P78" s="36"/>
      <c r="Q78" s="36"/>
      <c r="R78" s="36"/>
      <c r="S78" s="21"/>
    </row>
    <row r="79" spans="1:19">
      <c r="A79" s="144" t="s">
        <v>119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21"/>
    </row>
    <row r="80" spans="1:19" ht="52.5" customHeight="1">
      <c r="A80" s="154" t="s">
        <v>234</v>
      </c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21"/>
    </row>
    <row r="81" spans="1:19">
      <c r="A81" s="215" t="s">
        <v>26</v>
      </c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"/>
    </row>
    <row r="82" spans="1:19" ht="15" customHeight="1">
      <c r="A82" s="128" t="s">
        <v>173</v>
      </c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9"/>
      <c r="R82" s="90">
        <f>$P$8</f>
        <v>43922</v>
      </c>
      <c r="S82" s="21"/>
    </row>
    <row r="83" spans="1:19" ht="25.5" customHeight="1">
      <c r="A83" s="130" t="s">
        <v>172</v>
      </c>
      <c r="B83" s="131"/>
      <c r="C83" s="131"/>
      <c r="D83" s="131"/>
      <c r="E83" s="131"/>
      <c r="F83" s="131"/>
      <c r="G83" s="131"/>
      <c r="H83" s="132"/>
      <c r="I83" s="91" t="s">
        <v>161</v>
      </c>
      <c r="J83" s="92" t="s">
        <v>160</v>
      </c>
      <c r="K83" s="92" t="s">
        <v>168</v>
      </c>
      <c r="L83" s="130" t="s">
        <v>158</v>
      </c>
      <c r="M83" s="131"/>
      <c r="N83" s="131"/>
      <c r="O83" s="131"/>
      <c r="P83" s="131"/>
      <c r="Q83" s="132"/>
      <c r="R83" s="93" t="str">
        <f>"Рыночная стоимость "&amp;$R$4</f>
        <v>Рыночная стоимость тыс.руб</v>
      </c>
      <c r="S83" s="21"/>
    </row>
    <row r="84" spans="1:19">
      <c r="A84" s="123"/>
      <c r="B84" s="124"/>
      <c r="C84" s="124"/>
      <c r="D84" s="124"/>
      <c r="E84" s="124"/>
      <c r="F84" s="124"/>
      <c r="G84" s="124"/>
      <c r="H84" s="125"/>
      <c r="I84" s="35"/>
      <c r="J84" s="35"/>
      <c r="K84" s="59"/>
      <c r="L84" s="120"/>
      <c r="M84" s="121"/>
      <c r="N84" s="121"/>
      <c r="O84" s="121"/>
      <c r="P84" s="121"/>
      <c r="Q84" s="122"/>
      <c r="R84" s="65"/>
      <c r="S84" s="21"/>
    </row>
    <row r="85" spans="1:19">
      <c r="A85" s="123"/>
      <c r="B85" s="124"/>
      <c r="C85" s="124"/>
      <c r="D85" s="124"/>
      <c r="E85" s="124"/>
      <c r="F85" s="124"/>
      <c r="G85" s="124"/>
      <c r="H85" s="125"/>
      <c r="I85" s="35"/>
      <c r="J85" s="35"/>
      <c r="K85" s="59"/>
      <c r="L85" s="120"/>
      <c r="M85" s="121"/>
      <c r="N85" s="121"/>
      <c r="O85" s="121"/>
      <c r="P85" s="121"/>
      <c r="Q85" s="122"/>
      <c r="R85" s="65"/>
      <c r="S85" s="21"/>
    </row>
    <row r="86" spans="1:19">
      <c r="A86" s="123"/>
      <c r="B86" s="124"/>
      <c r="C86" s="124"/>
      <c r="D86" s="124"/>
      <c r="E86" s="124"/>
      <c r="F86" s="124"/>
      <c r="G86" s="124"/>
      <c r="H86" s="125"/>
      <c r="I86" s="35"/>
      <c r="J86" s="35"/>
      <c r="K86" s="59"/>
      <c r="L86" s="120"/>
      <c r="M86" s="121"/>
      <c r="N86" s="121"/>
      <c r="O86" s="121"/>
      <c r="P86" s="121"/>
      <c r="Q86" s="122"/>
      <c r="R86" s="65"/>
      <c r="S86" s="21"/>
    </row>
    <row r="87" spans="1:19">
      <c r="A87" s="123"/>
      <c r="B87" s="124"/>
      <c r="C87" s="124"/>
      <c r="D87" s="124"/>
      <c r="E87" s="124"/>
      <c r="F87" s="124"/>
      <c r="G87" s="124"/>
      <c r="H87" s="125"/>
      <c r="I87" s="35"/>
      <c r="J87" s="35"/>
      <c r="K87" s="59"/>
      <c r="L87" s="120"/>
      <c r="M87" s="121"/>
      <c r="N87" s="121"/>
      <c r="O87" s="121"/>
      <c r="P87" s="121"/>
      <c r="Q87" s="122"/>
      <c r="R87" s="65"/>
      <c r="S87" s="21"/>
    </row>
    <row r="88" spans="1:19">
      <c r="A88" s="123"/>
      <c r="B88" s="124"/>
      <c r="C88" s="124"/>
      <c r="D88" s="124"/>
      <c r="E88" s="124"/>
      <c r="F88" s="124"/>
      <c r="G88" s="124"/>
      <c r="H88" s="125"/>
      <c r="I88" s="35"/>
      <c r="J88" s="35"/>
      <c r="K88" s="59"/>
      <c r="L88" s="120"/>
      <c r="M88" s="121"/>
      <c r="N88" s="121"/>
      <c r="O88" s="121"/>
      <c r="P88" s="121"/>
      <c r="Q88" s="122"/>
      <c r="R88" s="65"/>
      <c r="S88" s="21"/>
    </row>
    <row r="89" spans="1:19">
      <c r="A89" s="123"/>
      <c r="B89" s="124"/>
      <c r="C89" s="124"/>
      <c r="D89" s="124"/>
      <c r="E89" s="124"/>
      <c r="F89" s="124"/>
      <c r="G89" s="124"/>
      <c r="H89" s="125"/>
      <c r="I89" s="35"/>
      <c r="J89" s="35"/>
      <c r="K89" s="59"/>
      <c r="L89" s="120"/>
      <c r="M89" s="121"/>
      <c r="N89" s="121"/>
      <c r="O89" s="121"/>
      <c r="P89" s="121"/>
      <c r="Q89" s="122"/>
      <c r="R89" s="65"/>
      <c r="S89" s="21"/>
    </row>
    <row r="90" spans="1:19">
      <c r="A90" s="123"/>
      <c r="B90" s="124"/>
      <c r="C90" s="124"/>
      <c r="D90" s="124"/>
      <c r="E90" s="124"/>
      <c r="F90" s="124"/>
      <c r="G90" s="124"/>
      <c r="H90" s="125"/>
      <c r="I90" s="35"/>
      <c r="J90" s="35"/>
      <c r="K90" s="59"/>
      <c r="L90" s="120"/>
      <c r="M90" s="121"/>
      <c r="N90" s="121"/>
      <c r="O90" s="121"/>
      <c r="P90" s="121"/>
      <c r="Q90" s="122"/>
      <c r="R90" s="65"/>
      <c r="S90" s="21"/>
    </row>
    <row r="91" spans="1:19">
      <c r="A91" s="123"/>
      <c r="B91" s="124"/>
      <c r="C91" s="124"/>
      <c r="D91" s="124"/>
      <c r="E91" s="124"/>
      <c r="F91" s="124"/>
      <c r="G91" s="124"/>
      <c r="H91" s="125"/>
      <c r="I91" s="35"/>
      <c r="J91" s="35"/>
      <c r="K91" s="59"/>
      <c r="L91" s="120"/>
      <c r="M91" s="121"/>
      <c r="N91" s="121"/>
      <c r="O91" s="121"/>
      <c r="P91" s="121"/>
      <c r="Q91" s="122"/>
      <c r="R91" s="65"/>
      <c r="S91" s="21"/>
    </row>
    <row r="92" spans="1:19">
      <c r="A92" s="123"/>
      <c r="B92" s="124"/>
      <c r="C92" s="124"/>
      <c r="D92" s="124"/>
      <c r="E92" s="124"/>
      <c r="F92" s="124"/>
      <c r="G92" s="124"/>
      <c r="H92" s="125"/>
      <c r="I92" s="35"/>
      <c r="J92" s="35"/>
      <c r="K92" s="59"/>
      <c r="L92" s="120"/>
      <c r="M92" s="121"/>
      <c r="N92" s="121"/>
      <c r="O92" s="121"/>
      <c r="P92" s="121"/>
      <c r="Q92" s="122"/>
      <c r="R92" s="65"/>
      <c r="S92" s="21"/>
    </row>
    <row r="93" spans="1:19">
      <c r="A93" s="123"/>
      <c r="B93" s="124"/>
      <c r="C93" s="124"/>
      <c r="D93" s="124"/>
      <c r="E93" s="124"/>
      <c r="F93" s="124"/>
      <c r="G93" s="124"/>
      <c r="H93" s="125"/>
      <c r="I93" s="35"/>
      <c r="J93" s="35"/>
      <c r="K93" s="59"/>
      <c r="L93" s="120"/>
      <c r="M93" s="121"/>
      <c r="N93" s="121"/>
      <c r="O93" s="121"/>
      <c r="P93" s="121"/>
      <c r="Q93" s="122"/>
      <c r="R93" s="65"/>
      <c r="S93" s="21"/>
    </row>
    <row r="94" spans="1:19">
      <c r="A94" s="126" t="s">
        <v>171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94">
        <f>SUM(R84:R93)</f>
        <v>0</v>
      </c>
      <c r="S94" s="21"/>
    </row>
    <row r="95" spans="1:19" ht="15" customHeight="1">
      <c r="A95" s="128" t="s">
        <v>170</v>
      </c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9"/>
      <c r="R95" s="90">
        <f>$P$8</f>
        <v>43922</v>
      </c>
      <c r="S95" s="21"/>
    </row>
    <row r="96" spans="1:19" ht="25.5" customHeight="1">
      <c r="A96" s="130" t="s">
        <v>169</v>
      </c>
      <c r="B96" s="131"/>
      <c r="C96" s="131"/>
      <c r="D96" s="131"/>
      <c r="E96" s="131"/>
      <c r="F96" s="131"/>
      <c r="G96" s="131"/>
      <c r="H96" s="132"/>
      <c r="I96" s="91" t="s">
        <v>161</v>
      </c>
      <c r="J96" s="92" t="s">
        <v>160</v>
      </c>
      <c r="K96" s="92" t="s">
        <v>168</v>
      </c>
      <c r="L96" s="130" t="s">
        <v>158</v>
      </c>
      <c r="M96" s="131"/>
      <c r="N96" s="131"/>
      <c r="O96" s="131"/>
      <c r="P96" s="131"/>
      <c r="Q96" s="132"/>
      <c r="R96" s="93" t="str">
        <f>"Рыночная стоимость "&amp;$R$4</f>
        <v>Рыночная стоимость тыс.руб</v>
      </c>
      <c r="S96" s="21"/>
    </row>
    <row r="97" spans="1:19">
      <c r="A97" s="123"/>
      <c r="B97" s="124"/>
      <c r="C97" s="124"/>
      <c r="D97" s="124"/>
      <c r="E97" s="124"/>
      <c r="F97" s="124"/>
      <c r="G97" s="124"/>
      <c r="H97" s="125"/>
      <c r="I97" s="35"/>
      <c r="J97" s="35"/>
      <c r="K97" s="59"/>
      <c r="L97" s="120"/>
      <c r="M97" s="121"/>
      <c r="N97" s="121"/>
      <c r="O97" s="121"/>
      <c r="P97" s="121"/>
      <c r="Q97" s="122"/>
      <c r="R97" s="65"/>
      <c r="S97" s="21"/>
    </row>
    <row r="98" spans="1:19">
      <c r="A98" s="123"/>
      <c r="B98" s="124"/>
      <c r="C98" s="124"/>
      <c r="D98" s="124"/>
      <c r="E98" s="124"/>
      <c r="F98" s="124"/>
      <c r="G98" s="124"/>
      <c r="H98" s="125"/>
      <c r="I98" s="35"/>
      <c r="J98" s="35"/>
      <c r="K98" s="59"/>
      <c r="L98" s="120"/>
      <c r="M98" s="121"/>
      <c r="N98" s="121"/>
      <c r="O98" s="121"/>
      <c r="P98" s="121"/>
      <c r="Q98" s="122"/>
      <c r="R98" s="65"/>
      <c r="S98" s="21"/>
    </row>
    <row r="99" spans="1:19">
      <c r="A99" s="123"/>
      <c r="B99" s="124"/>
      <c r="C99" s="124"/>
      <c r="D99" s="124"/>
      <c r="E99" s="124"/>
      <c r="F99" s="124"/>
      <c r="G99" s="124"/>
      <c r="H99" s="125"/>
      <c r="I99" s="35"/>
      <c r="J99" s="35"/>
      <c r="K99" s="59"/>
      <c r="L99" s="120"/>
      <c r="M99" s="121"/>
      <c r="N99" s="121"/>
      <c r="O99" s="121"/>
      <c r="P99" s="121"/>
      <c r="Q99" s="122"/>
      <c r="R99" s="65"/>
      <c r="S99" s="21"/>
    </row>
    <row r="100" spans="1:19">
      <c r="A100" s="123"/>
      <c r="B100" s="124"/>
      <c r="C100" s="124"/>
      <c r="D100" s="124"/>
      <c r="E100" s="124"/>
      <c r="F100" s="124"/>
      <c r="G100" s="124"/>
      <c r="H100" s="125"/>
      <c r="I100" s="35"/>
      <c r="J100" s="35"/>
      <c r="K100" s="59"/>
      <c r="L100" s="120"/>
      <c r="M100" s="121"/>
      <c r="N100" s="121"/>
      <c r="O100" s="121"/>
      <c r="P100" s="121"/>
      <c r="Q100" s="122"/>
      <c r="R100" s="65"/>
      <c r="S100" s="21"/>
    </row>
    <row r="101" spans="1:19">
      <c r="A101" s="123"/>
      <c r="B101" s="124"/>
      <c r="C101" s="124"/>
      <c r="D101" s="124"/>
      <c r="E101" s="124"/>
      <c r="F101" s="124"/>
      <c r="G101" s="124"/>
      <c r="H101" s="125"/>
      <c r="I101" s="35"/>
      <c r="J101" s="35"/>
      <c r="K101" s="59"/>
      <c r="L101" s="120"/>
      <c r="M101" s="121"/>
      <c r="N101" s="121"/>
      <c r="O101" s="121"/>
      <c r="P101" s="121"/>
      <c r="Q101" s="122"/>
      <c r="R101" s="65"/>
      <c r="S101" s="21"/>
    </row>
    <row r="102" spans="1:19">
      <c r="A102" s="123"/>
      <c r="B102" s="124"/>
      <c r="C102" s="124"/>
      <c r="D102" s="124"/>
      <c r="E102" s="124"/>
      <c r="F102" s="124"/>
      <c r="G102" s="124"/>
      <c r="H102" s="125"/>
      <c r="I102" s="35"/>
      <c r="J102" s="35"/>
      <c r="K102" s="59"/>
      <c r="L102" s="120"/>
      <c r="M102" s="121"/>
      <c r="N102" s="121"/>
      <c r="O102" s="121"/>
      <c r="P102" s="121"/>
      <c r="Q102" s="122"/>
      <c r="R102" s="65"/>
      <c r="S102" s="21"/>
    </row>
    <row r="103" spans="1:19">
      <c r="A103" s="123"/>
      <c r="B103" s="124"/>
      <c r="C103" s="124"/>
      <c r="D103" s="124"/>
      <c r="E103" s="124"/>
      <c r="F103" s="124"/>
      <c r="G103" s="124"/>
      <c r="H103" s="125"/>
      <c r="I103" s="35"/>
      <c r="J103" s="35"/>
      <c r="K103" s="59"/>
      <c r="L103" s="120"/>
      <c r="M103" s="121"/>
      <c r="N103" s="121"/>
      <c r="O103" s="121"/>
      <c r="P103" s="121"/>
      <c r="Q103" s="122"/>
      <c r="R103" s="65"/>
      <c r="S103" s="21"/>
    </row>
    <row r="104" spans="1:19">
      <c r="A104" s="123"/>
      <c r="B104" s="124"/>
      <c r="C104" s="124"/>
      <c r="D104" s="124"/>
      <c r="E104" s="124"/>
      <c r="F104" s="124"/>
      <c r="G104" s="124"/>
      <c r="H104" s="125"/>
      <c r="I104" s="35"/>
      <c r="J104" s="35"/>
      <c r="K104" s="59"/>
      <c r="L104" s="120"/>
      <c r="M104" s="121"/>
      <c r="N104" s="121"/>
      <c r="O104" s="121"/>
      <c r="P104" s="121"/>
      <c r="Q104" s="122"/>
      <c r="R104" s="65"/>
      <c r="S104" s="21"/>
    </row>
    <row r="105" spans="1:19">
      <c r="A105" s="123"/>
      <c r="B105" s="124"/>
      <c r="C105" s="124"/>
      <c r="D105" s="124"/>
      <c r="E105" s="124"/>
      <c r="F105" s="124"/>
      <c r="G105" s="124"/>
      <c r="H105" s="125"/>
      <c r="I105" s="35"/>
      <c r="J105" s="35"/>
      <c r="K105" s="59"/>
      <c r="L105" s="120"/>
      <c r="M105" s="121"/>
      <c r="N105" s="121"/>
      <c r="O105" s="121"/>
      <c r="P105" s="121"/>
      <c r="Q105" s="122"/>
      <c r="R105" s="65"/>
      <c r="S105" s="21"/>
    </row>
    <row r="106" spans="1:19">
      <c r="A106" s="123"/>
      <c r="B106" s="124"/>
      <c r="C106" s="124"/>
      <c r="D106" s="124"/>
      <c r="E106" s="124"/>
      <c r="F106" s="124"/>
      <c r="G106" s="124"/>
      <c r="H106" s="125"/>
      <c r="I106" s="35"/>
      <c r="J106" s="35"/>
      <c r="K106" s="59"/>
      <c r="L106" s="120"/>
      <c r="M106" s="121"/>
      <c r="N106" s="121"/>
      <c r="O106" s="121"/>
      <c r="P106" s="121"/>
      <c r="Q106" s="122"/>
      <c r="R106" s="65"/>
      <c r="S106" s="21"/>
    </row>
    <row r="107" spans="1:19">
      <c r="A107" s="126" t="s">
        <v>167</v>
      </c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94">
        <f>SUM(R97:R106)</f>
        <v>0</v>
      </c>
      <c r="S107" s="21"/>
    </row>
    <row r="108" spans="1:19" ht="15" customHeight="1">
      <c r="A108" s="128" t="s">
        <v>166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90">
        <f>$P$8</f>
        <v>43922</v>
      </c>
      <c r="S108" s="21"/>
    </row>
    <row r="109" spans="1:19" ht="25.5" customHeight="1">
      <c r="A109" s="130" t="s">
        <v>162</v>
      </c>
      <c r="B109" s="131"/>
      <c r="C109" s="131"/>
      <c r="D109" s="131"/>
      <c r="E109" s="131"/>
      <c r="F109" s="131"/>
      <c r="G109" s="131"/>
      <c r="H109" s="132"/>
      <c r="I109" s="91" t="s">
        <v>161</v>
      </c>
      <c r="J109" s="92" t="s">
        <v>165</v>
      </c>
      <c r="K109" s="92" t="s">
        <v>159</v>
      </c>
      <c r="L109" s="130" t="s">
        <v>158</v>
      </c>
      <c r="M109" s="131"/>
      <c r="N109" s="131"/>
      <c r="O109" s="131"/>
      <c r="P109" s="131"/>
      <c r="Q109" s="132"/>
      <c r="R109" s="93" t="str">
        <f>"Рыночная стоимость "&amp;$R$4</f>
        <v>Рыночная стоимость тыс.руб</v>
      </c>
      <c r="S109" s="21"/>
    </row>
    <row r="110" spans="1:19">
      <c r="A110" s="123"/>
      <c r="B110" s="124"/>
      <c r="C110" s="124"/>
      <c r="D110" s="124"/>
      <c r="E110" s="124"/>
      <c r="F110" s="124"/>
      <c r="G110" s="124"/>
      <c r="H110" s="125"/>
      <c r="I110" s="35"/>
      <c r="J110" s="35"/>
      <c r="K110" s="59"/>
      <c r="L110" s="120"/>
      <c r="M110" s="121"/>
      <c r="N110" s="121"/>
      <c r="O110" s="121"/>
      <c r="P110" s="121"/>
      <c r="Q110" s="122"/>
      <c r="R110" s="65"/>
      <c r="S110" s="21"/>
    </row>
    <row r="111" spans="1:19">
      <c r="A111" s="123"/>
      <c r="B111" s="124"/>
      <c r="C111" s="124"/>
      <c r="D111" s="124"/>
      <c r="E111" s="124"/>
      <c r="F111" s="124"/>
      <c r="G111" s="124"/>
      <c r="H111" s="125"/>
      <c r="I111" s="35"/>
      <c r="J111" s="35"/>
      <c r="K111" s="59"/>
      <c r="L111" s="120"/>
      <c r="M111" s="121"/>
      <c r="N111" s="121"/>
      <c r="O111" s="121"/>
      <c r="P111" s="121"/>
      <c r="Q111" s="122"/>
      <c r="R111" s="65"/>
      <c r="S111" s="21"/>
    </row>
    <row r="112" spans="1:19">
      <c r="A112" s="123"/>
      <c r="B112" s="124"/>
      <c r="C112" s="124"/>
      <c r="D112" s="124"/>
      <c r="E112" s="124"/>
      <c r="F112" s="124"/>
      <c r="G112" s="124"/>
      <c r="H112" s="125"/>
      <c r="I112" s="35"/>
      <c r="J112" s="35"/>
      <c r="K112" s="59"/>
      <c r="L112" s="120"/>
      <c r="M112" s="121"/>
      <c r="N112" s="121"/>
      <c r="O112" s="121"/>
      <c r="P112" s="121"/>
      <c r="Q112" s="122"/>
      <c r="R112" s="65"/>
      <c r="S112" s="21"/>
    </row>
    <row r="113" spans="1:19">
      <c r="A113" s="123"/>
      <c r="B113" s="124"/>
      <c r="C113" s="124"/>
      <c r="D113" s="124"/>
      <c r="E113" s="124"/>
      <c r="F113" s="124"/>
      <c r="G113" s="124"/>
      <c r="H113" s="125"/>
      <c r="I113" s="35"/>
      <c r="J113" s="35"/>
      <c r="K113" s="59"/>
      <c r="L113" s="120"/>
      <c r="M113" s="121"/>
      <c r="N113" s="121"/>
      <c r="O113" s="121"/>
      <c r="P113" s="121"/>
      <c r="Q113" s="122"/>
      <c r="R113" s="65"/>
      <c r="S113" s="21"/>
    </row>
    <row r="114" spans="1:19">
      <c r="A114" s="123"/>
      <c r="B114" s="124"/>
      <c r="C114" s="124"/>
      <c r="D114" s="124"/>
      <c r="E114" s="124"/>
      <c r="F114" s="124"/>
      <c r="G114" s="124"/>
      <c r="H114" s="125"/>
      <c r="I114" s="35"/>
      <c r="J114" s="35"/>
      <c r="K114" s="59"/>
      <c r="L114" s="120"/>
      <c r="M114" s="121"/>
      <c r="N114" s="121"/>
      <c r="O114" s="121"/>
      <c r="P114" s="121"/>
      <c r="Q114" s="122"/>
      <c r="R114" s="65"/>
      <c r="S114" s="21"/>
    </row>
    <row r="115" spans="1:19">
      <c r="A115" s="123"/>
      <c r="B115" s="124"/>
      <c r="C115" s="124"/>
      <c r="D115" s="124"/>
      <c r="E115" s="124"/>
      <c r="F115" s="124"/>
      <c r="G115" s="124"/>
      <c r="H115" s="125"/>
      <c r="I115" s="35"/>
      <c r="J115" s="35"/>
      <c r="K115" s="59"/>
      <c r="L115" s="120"/>
      <c r="M115" s="121"/>
      <c r="N115" s="121"/>
      <c r="O115" s="121"/>
      <c r="P115" s="121"/>
      <c r="Q115" s="122"/>
      <c r="R115" s="65"/>
      <c r="S115" s="21"/>
    </row>
    <row r="116" spans="1:19">
      <c r="A116" s="123"/>
      <c r="B116" s="124"/>
      <c r="C116" s="124"/>
      <c r="D116" s="124"/>
      <c r="E116" s="124"/>
      <c r="F116" s="124"/>
      <c r="G116" s="124"/>
      <c r="H116" s="125"/>
      <c r="I116" s="35"/>
      <c r="J116" s="35"/>
      <c r="K116" s="59"/>
      <c r="L116" s="120"/>
      <c r="M116" s="121"/>
      <c r="N116" s="121"/>
      <c r="O116" s="121"/>
      <c r="P116" s="121"/>
      <c r="Q116" s="122"/>
      <c r="R116" s="65"/>
      <c r="S116" s="21"/>
    </row>
    <row r="117" spans="1:19">
      <c r="A117" s="123"/>
      <c r="B117" s="124"/>
      <c r="C117" s="124"/>
      <c r="D117" s="124"/>
      <c r="E117" s="124"/>
      <c r="F117" s="124"/>
      <c r="G117" s="124"/>
      <c r="H117" s="125"/>
      <c r="I117" s="35"/>
      <c r="J117" s="35"/>
      <c r="K117" s="59"/>
      <c r="L117" s="120"/>
      <c r="M117" s="121"/>
      <c r="N117" s="121"/>
      <c r="O117" s="121"/>
      <c r="P117" s="121"/>
      <c r="Q117" s="122"/>
      <c r="R117" s="65"/>
      <c r="S117" s="21"/>
    </row>
    <row r="118" spans="1:19">
      <c r="A118" s="123"/>
      <c r="B118" s="124"/>
      <c r="C118" s="124"/>
      <c r="D118" s="124"/>
      <c r="E118" s="124"/>
      <c r="F118" s="124"/>
      <c r="G118" s="124"/>
      <c r="H118" s="125"/>
      <c r="I118" s="35"/>
      <c r="J118" s="35"/>
      <c r="K118" s="59"/>
      <c r="L118" s="120"/>
      <c r="M118" s="121"/>
      <c r="N118" s="121"/>
      <c r="O118" s="121"/>
      <c r="P118" s="121"/>
      <c r="Q118" s="122"/>
      <c r="R118" s="65"/>
      <c r="S118" s="21"/>
    </row>
    <row r="119" spans="1:19">
      <c r="A119" s="123"/>
      <c r="B119" s="124"/>
      <c r="C119" s="124"/>
      <c r="D119" s="124"/>
      <c r="E119" s="124"/>
      <c r="F119" s="124"/>
      <c r="G119" s="124"/>
      <c r="H119" s="125"/>
      <c r="I119" s="35"/>
      <c r="J119" s="35"/>
      <c r="K119" s="59"/>
      <c r="L119" s="120"/>
      <c r="M119" s="121"/>
      <c r="N119" s="121"/>
      <c r="O119" s="121"/>
      <c r="P119" s="121"/>
      <c r="Q119" s="122"/>
      <c r="R119" s="65"/>
      <c r="S119" s="21"/>
    </row>
    <row r="120" spans="1:19">
      <c r="A120" s="126" t="s">
        <v>164</v>
      </c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95">
        <f>SUM(R110:R119)</f>
        <v>0</v>
      </c>
      <c r="S120" s="21"/>
    </row>
    <row r="121" spans="1:19" ht="15" customHeight="1">
      <c r="A121" s="128" t="s">
        <v>163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90">
        <f>$P$8</f>
        <v>43922</v>
      </c>
      <c r="S121" s="21"/>
    </row>
    <row r="122" spans="1:19" ht="25.5" customHeight="1">
      <c r="A122" s="130" t="s">
        <v>199</v>
      </c>
      <c r="B122" s="131"/>
      <c r="C122" s="131"/>
      <c r="D122" s="131"/>
      <c r="E122" s="131"/>
      <c r="F122" s="131"/>
      <c r="G122" s="131"/>
      <c r="H122" s="132"/>
      <c r="I122" s="91" t="s">
        <v>161</v>
      </c>
      <c r="J122" s="92" t="s">
        <v>160</v>
      </c>
      <c r="K122" s="92" t="s">
        <v>159</v>
      </c>
      <c r="L122" s="130" t="s">
        <v>158</v>
      </c>
      <c r="M122" s="131"/>
      <c r="N122" s="131"/>
      <c r="O122" s="131"/>
      <c r="P122" s="131"/>
      <c r="Q122" s="132"/>
      <c r="R122" s="93" t="str">
        <f>"Рыночная стоимость "&amp;$R$4</f>
        <v>Рыночная стоимость тыс.руб</v>
      </c>
      <c r="S122" s="21"/>
    </row>
    <row r="123" spans="1:19">
      <c r="A123" s="123"/>
      <c r="B123" s="124"/>
      <c r="C123" s="124"/>
      <c r="D123" s="124"/>
      <c r="E123" s="124"/>
      <c r="F123" s="124"/>
      <c r="G123" s="124"/>
      <c r="H123" s="125"/>
      <c r="I123" s="35"/>
      <c r="J123" s="35"/>
      <c r="K123" s="59"/>
      <c r="L123" s="120"/>
      <c r="M123" s="121"/>
      <c r="N123" s="121"/>
      <c r="O123" s="121"/>
      <c r="P123" s="121"/>
      <c r="Q123" s="122"/>
      <c r="R123" s="65"/>
      <c r="S123" s="21"/>
    </row>
    <row r="124" spans="1:19">
      <c r="A124" s="123"/>
      <c r="B124" s="124"/>
      <c r="C124" s="124"/>
      <c r="D124" s="124"/>
      <c r="E124" s="124"/>
      <c r="F124" s="124"/>
      <c r="G124" s="124"/>
      <c r="H124" s="125"/>
      <c r="I124" s="35"/>
      <c r="J124" s="35"/>
      <c r="K124" s="59"/>
      <c r="L124" s="120"/>
      <c r="M124" s="121"/>
      <c r="N124" s="121"/>
      <c r="O124" s="121"/>
      <c r="P124" s="121"/>
      <c r="Q124" s="122"/>
      <c r="R124" s="65"/>
      <c r="S124" s="21"/>
    </row>
    <row r="125" spans="1:19">
      <c r="A125" s="123"/>
      <c r="B125" s="124"/>
      <c r="C125" s="124"/>
      <c r="D125" s="124"/>
      <c r="E125" s="124"/>
      <c r="F125" s="124"/>
      <c r="G125" s="124"/>
      <c r="H125" s="125"/>
      <c r="I125" s="35"/>
      <c r="J125" s="35"/>
      <c r="K125" s="59"/>
      <c r="L125" s="120"/>
      <c r="M125" s="121"/>
      <c r="N125" s="121"/>
      <c r="O125" s="121"/>
      <c r="P125" s="121"/>
      <c r="Q125" s="122"/>
      <c r="R125" s="65"/>
      <c r="S125" s="21"/>
    </row>
    <row r="126" spans="1:19">
      <c r="A126" s="123"/>
      <c r="B126" s="124"/>
      <c r="C126" s="124"/>
      <c r="D126" s="124"/>
      <c r="E126" s="124"/>
      <c r="F126" s="124"/>
      <c r="G126" s="124"/>
      <c r="H126" s="125"/>
      <c r="I126" s="35"/>
      <c r="J126" s="35"/>
      <c r="K126" s="59"/>
      <c r="L126" s="120"/>
      <c r="M126" s="121"/>
      <c r="N126" s="121"/>
      <c r="O126" s="121"/>
      <c r="P126" s="121"/>
      <c r="Q126" s="122"/>
      <c r="R126" s="65"/>
      <c r="S126" s="21"/>
    </row>
    <row r="127" spans="1:19">
      <c r="A127" s="123"/>
      <c r="B127" s="124"/>
      <c r="C127" s="124"/>
      <c r="D127" s="124"/>
      <c r="E127" s="124"/>
      <c r="F127" s="124"/>
      <c r="G127" s="124"/>
      <c r="H127" s="125"/>
      <c r="I127" s="35"/>
      <c r="J127" s="35"/>
      <c r="K127" s="59"/>
      <c r="L127" s="120"/>
      <c r="M127" s="121"/>
      <c r="N127" s="121"/>
      <c r="O127" s="121"/>
      <c r="P127" s="121"/>
      <c r="Q127" s="122"/>
      <c r="R127" s="65"/>
      <c r="S127" s="21"/>
    </row>
    <row r="128" spans="1:19">
      <c r="A128" s="123"/>
      <c r="B128" s="124"/>
      <c r="C128" s="124"/>
      <c r="D128" s="124"/>
      <c r="E128" s="124"/>
      <c r="F128" s="124"/>
      <c r="G128" s="124"/>
      <c r="H128" s="125"/>
      <c r="I128" s="35"/>
      <c r="J128" s="35"/>
      <c r="K128" s="59"/>
      <c r="L128" s="120"/>
      <c r="M128" s="121"/>
      <c r="N128" s="121"/>
      <c r="O128" s="121"/>
      <c r="P128" s="121"/>
      <c r="Q128" s="122"/>
      <c r="R128" s="65"/>
      <c r="S128" s="21"/>
    </row>
    <row r="129" spans="1:19">
      <c r="A129" s="123"/>
      <c r="B129" s="124"/>
      <c r="C129" s="124"/>
      <c r="D129" s="124"/>
      <c r="E129" s="124"/>
      <c r="F129" s="124"/>
      <c r="G129" s="124"/>
      <c r="H129" s="125"/>
      <c r="I129" s="35"/>
      <c r="J129" s="35"/>
      <c r="K129" s="59"/>
      <c r="L129" s="120"/>
      <c r="M129" s="121"/>
      <c r="N129" s="121"/>
      <c r="O129" s="121"/>
      <c r="P129" s="121"/>
      <c r="Q129" s="122"/>
      <c r="R129" s="65"/>
      <c r="S129" s="21"/>
    </row>
    <row r="130" spans="1:19">
      <c r="A130" s="123"/>
      <c r="B130" s="124"/>
      <c r="C130" s="124"/>
      <c r="D130" s="124"/>
      <c r="E130" s="124"/>
      <c r="F130" s="124"/>
      <c r="G130" s="124"/>
      <c r="H130" s="125"/>
      <c r="I130" s="35"/>
      <c r="J130" s="35"/>
      <c r="K130" s="59"/>
      <c r="L130" s="120"/>
      <c r="M130" s="121"/>
      <c r="N130" s="121"/>
      <c r="O130" s="121"/>
      <c r="P130" s="121"/>
      <c r="Q130" s="122"/>
      <c r="R130" s="65"/>
      <c r="S130" s="21"/>
    </row>
    <row r="131" spans="1:19">
      <c r="A131" s="123"/>
      <c r="B131" s="124"/>
      <c r="C131" s="124"/>
      <c r="D131" s="124"/>
      <c r="E131" s="124"/>
      <c r="F131" s="124"/>
      <c r="G131" s="124"/>
      <c r="H131" s="125"/>
      <c r="I131" s="35"/>
      <c r="J131" s="35"/>
      <c r="K131" s="59"/>
      <c r="L131" s="120"/>
      <c r="M131" s="121"/>
      <c r="N131" s="121"/>
      <c r="O131" s="121"/>
      <c r="P131" s="121"/>
      <c r="Q131" s="122"/>
      <c r="R131" s="65"/>
      <c r="S131" s="21"/>
    </row>
    <row r="132" spans="1:19">
      <c r="A132" s="123"/>
      <c r="B132" s="124"/>
      <c r="C132" s="124"/>
      <c r="D132" s="124"/>
      <c r="E132" s="124"/>
      <c r="F132" s="124"/>
      <c r="G132" s="124"/>
      <c r="H132" s="125"/>
      <c r="I132" s="35"/>
      <c r="J132" s="35"/>
      <c r="K132" s="59"/>
      <c r="L132" s="120"/>
      <c r="M132" s="121"/>
      <c r="N132" s="121"/>
      <c r="O132" s="121"/>
      <c r="P132" s="121"/>
      <c r="Q132" s="122"/>
      <c r="R132" s="65"/>
      <c r="S132" s="21"/>
    </row>
    <row r="133" spans="1:19">
      <c r="A133" s="126" t="s">
        <v>157</v>
      </c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96">
        <f>SUM(R123:R132)</f>
        <v>0</v>
      </c>
      <c r="S133" s="21"/>
    </row>
    <row r="134" spans="1:19">
      <c r="A134" s="207" t="s">
        <v>156</v>
      </c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97">
        <f>R94+R107+R120+R133</f>
        <v>0</v>
      </c>
      <c r="S134" s="21"/>
    </row>
    <row r="135" spans="1:19">
      <c r="A135" s="144" t="s">
        <v>119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21"/>
    </row>
    <row r="136" spans="1:19" ht="129.75" customHeight="1">
      <c r="A136" s="154" t="s">
        <v>235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21"/>
    </row>
    <row r="137" spans="1:19">
      <c r="A137" s="176" t="s">
        <v>53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21"/>
    </row>
    <row r="138" spans="1:19">
      <c r="A138" s="158" t="s">
        <v>155</v>
      </c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9"/>
      <c r="P138" s="150">
        <f>$P$24</f>
        <v>43922</v>
      </c>
      <c r="Q138" s="151"/>
      <c r="R138" s="152" t="s">
        <v>153</v>
      </c>
      <c r="S138" s="21"/>
    </row>
    <row r="139" spans="1:19" ht="25.5" customHeight="1">
      <c r="A139" s="130" t="s">
        <v>152</v>
      </c>
      <c r="B139" s="131"/>
      <c r="C139" s="131"/>
      <c r="D139" s="131"/>
      <c r="E139" s="131"/>
      <c r="F139" s="131"/>
      <c r="G139" s="131"/>
      <c r="H139" s="131"/>
      <c r="I139" s="132"/>
      <c r="J139" s="160" t="s">
        <v>6</v>
      </c>
      <c r="K139" s="161"/>
      <c r="L139" s="160" t="s">
        <v>151</v>
      </c>
      <c r="M139" s="161"/>
      <c r="N139" s="160" t="s">
        <v>134</v>
      </c>
      <c r="O139" s="209"/>
      <c r="P139" s="75" t="str">
        <f>"Сумма "&amp;$R$4</f>
        <v>Сумма тыс.руб</v>
      </c>
      <c r="Q139" s="76" t="s">
        <v>127</v>
      </c>
      <c r="R139" s="208"/>
      <c r="S139" s="21"/>
    </row>
    <row r="140" spans="1:19">
      <c r="A140" s="123"/>
      <c r="B140" s="124"/>
      <c r="C140" s="124"/>
      <c r="D140" s="124"/>
      <c r="E140" s="124"/>
      <c r="F140" s="124"/>
      <c r="G140" s="124"/>
      <c r="H140" s="124"/>
      <c r="I140" s="125"/>
      <c r="J140" s="178"/>
      <c r="K140" s="179"/>
      <c r="L140" s="180"/>
      <c r="M140" s="181"/>
      <c r="N140" s="180"/>
      <c r="O140" s="183"/>
      <c r="P140" s="33"/>
      <c r="Q140" s="32"/>
      <c r="R140" s="34"/>
      <c r="S140" s="21"/>
    </row>
    <row r="141" spans="1:19">
      <c r="A141" s="123"/>
      <c r="B141" s="124"/>
      <c r="C141" s="124"/>
      <c r="D141" s="124"/>
      <c r="E141" s="124"/>
      <c r="F141" s="124"/>
      <c r="G141" s="124"/>
      <c r="H141" s="124"/>
      <c r="I141" s="125"/>
      <c r="J141" s="178"/>
      <c r="K141" s="179"/>
      <c r="L141" s="180"/>
      <c r="M141" s="181"/>
      <c r="N141" s="180"/>
      <c r="O141" s="183"/>
      <c r="P141" s="33"/>
      <c r="Q141" s="32"/>
      <c r="R141" s="34"/>
      <c r="S141" s="21"/>
    </row>
    <row r="142" spans="1:19">
      <c r="A142" s="123"/>
      <c r="B142" s="124"/>
      <c r="C142" s="124"/>
      <c r="D142" s="124"/>
      <c r="E142" s="124"/>
      <c r="F142" s="124"/>
      <c r="G142" s="124"/>
      <c r="H142" s="124"/>
      <c r="I142" s="125"/>
      <c r="J142" s="178"/>
      <c r="K142" s="179"/>
      <c r="L142" s="180"/>
      <c r="M142" s="181"/>
      <c r="N142" s="180"/>
      <c r="O142" s="183"/>
      <c r="P142" s="33"/>
      <c r="Q142" s="32"/>
      <c r="R142" s="34"/>
      <c r="S142" s="21"/>
    </row>
    <row r="143" spans="1:19">
      <c r="A143" s="123"/>
      <c r="B143" s="124"/>
      <c r="C143" s="124"/>
      <c r="D143" s="124"/>
      <c r="E143" s="124"/>
      <c r="F143" s="124"/>
      <c r="G143" s="124"/>
      <c r="H143" s="124"/>
      <c r="I143" s="125"/>
      <c r="J143" s="178"/>
      <c r="K143" s="179"/>
      <c r="L143" s="180"/>
      <c r="M143" s="181"/>
      <c r="N143" s="180"/>
      <c r="O143" s="183"/>
      <c r="P143" s="33"/>
      <c r="Q143" s="32"/>
      <c r="R143" s="34"/>
      <c r="S143" s="21"/>
    </row>
    <row r="144" spans="1:19">
      <c r="A144" s="123"/>
      <c r="B144" s="124"/>
      <c r="C144" s="124"/>
      <c r="D144" s="124"/>
      <c r="E144" s="124"/>
      <c r="F144" s="124"/>
      <c r="G144" s="124"/>
      <c r="H144" s="124"/>
      <c r="I144" s="125"/>
      <c r="J144" s="178"/>
      <c r="K144" s="179"/>
      <c r="L144" s="180"/>
      <c r="M144" s="181"/>
      <c r="N144" s="180"/>
      <c r="O144" s="183"/>
      <c r="P144" s="33"/>
      <c r="Q144" s="32"/>
      <c r="R144" s="34"/>
      <c r="S144" s="21"/>
    </row>
    <row r="145" spans="1:19">
      <c r="A145" s="123"/>
      <c r="B145" s="124"/>
      <c r="C145" s="124"/>
      <c r="D145" s="124"/>
      <c r="E145" s="124"/>
      <c r="F145" s="124"/>
      <c r="G145" s="124"/>
      <c r="H145" s="124"/>
      <c r="I145" s="125"/>
      <c r="J145" s="178"/>
      <c r="K145" s="179"/>
      <c r="L145" s="180"/>
      <c r="M145" s="181"/>
      <c r="N145" s="180"/>
      <c r="O145" s="183"/>
      <c r="P145" s="33"/>
      <c r="Q145" s="32"/>
      <c r="R145" s="34"/>
      <c r="S145" s="21"/>
    </row>
    <row r="146" spans="1:19">
      <c r="A146" s="123"/>
      <c r="B146" s="124"/>
      <c r="C146" s="124"/>
      <c r="D146" s="124"/>
      <c r="E146" s="124"/>
      <c r="F146" s="124"/>
      <c r="G146" s="124"/>
      <c r="H146" s="124"/>
      <c r="I146" s="125"/>
      <c r="J146" s="178"/>
      <c r="K146" s="179"/>
      <c r="L146" s="180"/>
      <c r="M146" s="181"/>
      <c r="N146" s="180"/>
      <c r="O146" s="183"/>
      <c r="P146" s="33"/>
      <c r="Q146" s="32"/>
      <c r="R146" s="34"/>
      <c r="S146" s="21"/>
    </row>
    <row r="147" spans="1:19">
      <c r="A147" s="123"/>
      <c r="B147" s="124"/>
      <c r="C147" s="124"/>
      <c r="D147" s="124"/>
      <c r="E147" s="124"/>
      <c r="F147" s="124"/>
      <c r="G147" s="124"/>
      <c r="H147" s="124"/>
      <c r="I147" s="125"/>
      <c r="J147" s="178"/>
      <c r="K147" s="179"/>
      <c r="L147" s="180"/>
      <c r="M147" s="181"/>
      <c r="N147" s="180"/>
      <c r="O147" s="183"/>
      <c r="P147" s="33"/>
      <c r="Q147" s="32"/>
      <c r="R147" s="34"/>
      <c r="S147" s="21"/>
    </row>
    <row r="148" spans="1:19">
      <c r="A148" s="123"/>
      <c r="B148" s="124"/>
      <c r="C148" s="124"/>
      <c r="D148" s="124"/>
      <c r="E148" s="124"/>
      <c r="F148" s="124"/>
      <c r="G148" s="124"/>
      <c r="H148" s="124"/>
      <c r="I148" s="125"/>
      <c r="J148" s="178"/>
      <c r="K148" s="179"/>
      <c r="L148" s="180"/>
      <c r="M148" s="181"/>
      <c r="N148" s="180"/>
      <c r="O148" s="183"/>
      <c r="P148" s="33"/>
      <c r="Q148" s="32"/>
      <c r="R148" s="34"/>
      <c r="S148" s="21"/>
    </row>
    <row r="149" spans="1:19">
      <c r="A149" s="123"/>
      <c r="B149" s="124"/>
      <c r="C149" s="124"/>
      <c r="D149" s="124"/>
      <c r="E149" s="124"/>
      <c r="F149" s="124"/>
      <c r="G149" s="124"/>
      <c r="H149" s="124"/>
      <c r="I149" s="125"/>
      <c r="J149" s="178"/>
      <c r="K149" s="179"/>
      <c r="L149" s="180"/>
      <c r="M149" s="181"/>
      <c r="N149" s="180"/>
      <c r="O149" s="183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>
      <c r="A151" s="158" t="s">
        <v>154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9"/>
      <c r="P151" s="150">
        <f>$P$24</f>
        <v>43922</v>
      </c>
      <c r="Q151" s="151"/>
      <c r="R151" s="152" t="s">
        <v>153</v>
      </c>
      <c r="S151" s="21"/>
    </row>
    <row r="152" spans="1:19" ht="25.5" customHeight="1">
      <c r="A152" s="130" t="s">
        <v>152</v>
      </c>
      <c r="B152" s="131"/>
      <c r="C152" s="131"/>
      <c r="D152" s="131"/>
      <c r="E152" s="131"/>
      <c r="F152" s="131"/>
      <c r="G152" s="131"/>
      <c r="H152" s="131"/>
      <c r="I152" s="132"/>
      <c r="J152" s="160" t="s">
        <v>6</v>
      </c>
      <c r="K152" s="161"/>
      <c r="L152" s="160" t="s">
        <v>151</v>
      </c>
      <c r="M152" s="161"/>
      <c r="N152" s="160" t="s">
        <v>134</v>
      </c>
      <c r="O152" s="209"/>
      <c r="P152" s="75" t="str">
        <f>"Сумма "&amp;$R$4</f>
        <v>Сумма тыс.руб</v>
      </c>
      <c r="Q152" s="76" t="s">
        <v>127</v>
      </c>
      <c r="R152" s="208"/>
      <c r="S152" s="21"/>
    </row>
    <row r="153" spans="1:19">
      <c r="A153" s="210"/>
      <c r="B153" s="211"/>
      <c r="C153" s="211"/>
      <c r="D153" s="211"/>
      <c r="E153" s="211"/>
      <c r="F153" s="211"/>
      <c r="G153" s="211"/>
      <c r="H153" s="211"/>
      <c r="I153" s="212"/>
      <c r="J153" s="178"/>
      <c r="K153" s="179"/>
      <c r="L153" s="180"/>
      <c r="M153" s="181"/>
      <c r="N153" s="180"/>
      <c r="O153" s="183"/>
      <c r="P153" s="33"/>
      <c r="Q153" s="32"/>
      <c r="R153" s="34"/>
      <c r="S153" s="21"/>
    </row>
    <row r="154" spans="1:19">
      <c r="A154" s="210"/>
      <c r="B154" s="211"/>
      <c r="C154" s="211"/>
      <c r="D154" s="211"/>
      <c r="E154" s="211"/>
      <c r="F154" s="211"/>
      <c r="G154" s="211"/>
      <c r="H154" s="211"/>
      <c r="I154" s="212"/>
      <c r="J154" s="178"/>
      <c r="K154" s="179"/>
      <c r="L154" s="180"/>
      <c r="M154" s="181"/>
      <c r="N154" s="180"/>
      <c r="O154" s="183"/>
      <c r="P154" s="33"/>
      <c r="Q154" s="32"/>
      <c r="R154" s="34"/>
      <c r="S154" s="21"/>
    </row>
    <row r="155" spans="1:19">
      <c r="A155" s="210"/>
      <c r="B155" s="211"/>
      <c r="C155" s="211"/>
      <c r="D155" s="211"/>
      <c r="E155" s="211"/>
      <c r="F155" s="211"/>
      <c r="G155" s="211"/>
      <c r="H155" s="211"/>
      <c r="I155" s="212"/>
      <c r="J155" s="178"/>
      <c r="K155" s="179"/>
      <c r="L155" s="180"/>
      <c r="M155" s="181"/>
      <c r="N155" s="180"/>
      <c r="O155" s="183"/>
      <c r="P155" s="33"/>
      <c r="Q155" s="32"/>
      <c r="R155" s="34"/>
      <c r="S155" s="21"/>
    </row>
    <row r="156" spans="1:19">
      <c r="A156" s="210"/>
      <c r="B156" s="211"/>
      <c r="C156" s="211"/>
      <c r="D156" s="211"/>
      <c r="E156" s="211"/>
      <c r="F156" s="211"/>
      <c r="G156" s="211"/>
      <c r="H156" s="211"/>
      <c r="I156" s="212"/>
      <c r="J156" s="178"/>
      <c r="K156" s="179"/>
      <c r="L156" s="180"/>
      <c r="M156" s="181"/>
      <c r="N156" s="180"/>
      <c r="O156" s="183"/>
      <c r="P156" s="33"/>
      <c r="Q156" s="32"/>
      <c r="R156" s="34"/>
      <c r="S156" s="21"/>
    </row>
    <row r="157" spans="1:19">
      <c r="A157" s="210"/>
      <c r="B157" s="211"/>
      <c r="C157" s="211"/>
      <c r="D157" s="211"/>
      <c r="E157" s="211"/>
      <c r="F157" s="211"/>
      <c r="G157" s="211"/>
      <c r="H157" s="211"/>
      <c r="I157" s="212"/>
      <c r="J157" s="178"/>
      <c r="K157" s="179"/>
      <c r="L157" s="180"/>
      <c r="M157" s="181"/>
      <c r="N157" s="180"/>
      <c r="O157" s="183"/>
      <c r="P157" s="33"/>
      <c r="Q157" s="32"/>
      <c r="R157" s="31"/>
      <c r="S157" s="21"/>
    </row>
    <row r="158" spans="1:19">
      <c r="A158" s="210"/>
      <c r="B158" s="211"/>
      <c r="C158" s="211"/>
      <c r="D158" s="211"/>
      <c r="E158" s="211"/>
      <c r="F158" s="211"/>
      <c r="G158" s="211"/>
      <c r="H158" s="211"/>
      <c r="I158" s="212"/>
      <c r="J158" s="178"/>
      <c r="K158" s="179"/>
      <c r="L158" s="180"/>
      <c r="M158" s="181"/>
      <c r="N158" s="180"/>
      <c r="O158" s="183"/>
      <c r="P158" s="33"/>
      <c r="Q158" s="32"/>
      <c r="R158" s="31"/>
      <c r="S158" s="21"/>
    </row>
    <row r="159" spans="1:19">
      <c r="A159" s="210"/>
      <c r="B159" s="211"/>
      <c r="C159" s="211"/>
      <c r="D159" s="211"/>
      <c r="E159" s="211"/>
      <c r="F159" s="211"/>
      <c r="G159" s="211"/>
      <c r="H159" s="211"/>
      <c r="I159" s="212"/>
      <c r="J159" s="178"/>
      <c r="K159" s="179"/>
      <c r="L159" s="180"/>
      <c r="M159" s="181"/>
      <c r="N159" s="180"/>
      <c r="O159" s="183"/>
      <c r="P159" s="33"/>
      <c r="Q159" s="32"/>
      <c r="R159" s="31"/>
      <c r="S159" s="21"/>
    </row>
    <row r="160" spans="1:19">
      <c r="A160" s="210"/>
      <c r="B160" s="211"/>
      <c r="C160" s="211"/>
      <c r="D160" s="211"/>
      <c r="E160" s="211"/>
      <c r="F160" s="211"/>
      <c r="G160" s="211"/>
      <c r="H160" s="211"/>
      <c r="I160" s="212"/>
      <c r="J160" s="178"/>
      <c r="K160" s="179"/>
      <c r="L160" s="180"/>
      <c r="M160" s="181"/>
      <c r="N160" s="180"/>
      <c r="O160" s="183"/>
      <c r="P160" s="33"/>
      <c r="Q160" s="32"/>
      <c r="R160" s="31"/>
      <c r="S160" s="21"/>
    </row>
    <row r="161" spans="1:19">
      <c r="A161" s="210"/>
      <c r="B161" s="211"/>
      <c r="C161" s="211"/>
      <c r="D161" s="211"/>
      <c r="E161" s="211"/>
      <c r="F161" s="211"/>
      <c r="G161" s="211"/>
      <c r="H161" s="211"/>
      <c r="I161" s="212"/>
      <c r="J161" s="178"/>
      <c r="K161" s="179"/>
      <c r="L161" s="180"/>
      <c r="M161" s="181"/>
      <c r="N161" s="180"/>
      <c r="O161" s="183"/>
      <c r="P161" s="33"/>
      <c r="Q161" s="32"/>
      <c r="R161" s="31"/>
      <c r="S161" s="21"/>
    </row>
    <row r="162" spans="1:19">
      <c r="A162" s="210"/>
      <c r="B162" s="211"/>
      <c r="C162" s="211"/>
      <c r="D162" s="211"/>
      <c r="E162" s="211"/>
      <c r="F162" s="211"/>
      <c r="G162" s="211"/>
      <c r="H162" s="211"/>
      <c r="I162" s="212"/>
      <c r="J162" s="178"/>
      <c r="K162" s="179"/>
      <c r="L162" s="180"/>
      <c r="M162" s="181"/>
      <c r="N162" s="180"/>
      <c r="O162" s="183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44" t="s">
        <v>119</v>
      </c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21"/>
    </row>
    <row r="166" spans="1:19" ht="115.5" customHeight="1">
      <c r="A166" s="156" t="s">
        <v>204</v>
      </c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21"/>
    </row>
    <row r="167" spans="1:19" ht="15" customHeight="1">
      <c r="A167" s="187" t="s">
        <v>148</v>
      </c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9"/>
      <c r="S167" s="21"/>
    </row>
    <row r="168" spans="1:19" ht="15" customHeight="1">
      <c r="A168" s="216" t="s">
        <v>147</v>
      </c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7"/>
      <c r="Q168" s="218">
        <f>$P$24</f>
        <v>43922</v>
      </c>
      <c r="R168" s="219"/>
      <c r="S168" s="21"/>
    </row>
    <row r="169" spans="1:19" ht="25.5">
      <c r="A169" s="130" t="s">
        <v>138</v>
      </c>
      <c r="B169" s="131"/>
      <c r="C169" s="131"/>
      <c r="D169" s="131"/>
      <c r="E169" s="131"/>
      <c r="F169" s="131"/>
      <c r="G169" s="131"/>
      <c r="H169" s="131"/>
      <c r="I169" s="132"/>
      <c r="J169" s="130" t="s">
        <v>135</v>
      </c>
      <c r="K169" s="132"/>
      <c r="L169" s="130" t="s">
        <v>144</v>
      </c>
      <c r="M169" s="132"/>
      <c r="N169" s="103" t="s">
        <v>133</v>
      </c>
      <c r="O169" s="130" t="s">
        <v>132</v>
      </c>
      <c r="P169" s="132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23"/>
      <c r="B170" s="124"/>
      <c r="C170" s="124"/>
      <c r="D170" s="124"/>
      <c r="E170" s="124"/>
      <c r="F170" s="124"/>
      <c r="G170" s="124"/>
      <c r="H170" s="124"/>
      <c r="I170" s="125"/>
      <c r="J170" s="146"/>
      <c r="K170" s="146"/>
      <c r="L170" s="146"/>
      <c r="M170" s="146"/>
      <c r="N170" s="30"/>
      <c r="O170" s="213"/>
      <c r="P170" s="214"/>
      <c r="Q170" s="65"/>
      <c r="R170" s="65"/>
      <c r="S170" s="21"/>
    </row>
    <row r="171" spans="1:19">
      <c r="A171" s="123"/>
      <c r="B171" s="124"/>
      <c r="C171" s="124"/>
      <c r="D171" s="124"/>
      <c r="E171" s="124"/>
      <c r="F171" s="124"/>
      <c r="G171" s="124"/>
      <c r="H171" s="124"/>
      <c r="I171" s="125"/>
      <c r="J171" s="146"/>
      <c r="K171" s="146"/>
      <c r="L171" s="146"/>
      <c r="M171" s="146"/>
      <c r="N171" s="30"/>
      <c r="O171" s="213"/>
      <c r="P171" s="214"/>
      <c r="Q171" s="65"/>
      <c r="R171" s="66"/>
      <c r="S171" s="21"/>
    </row>
    <row r="172" spans="1:19">
      <c r="A172" s="123"/>
      <c r="B172" s="124"/>
      <c r="C172" s="124"/>
      <c r="D172" s="124"/>
      <c r="E172" s="124"/>
      <c r="F172" s="124"/>
      <c r="G172" s="124"/>
      <c r="H172" s="124"/>
      <c r="I172" s="125"/>
      <c r="J172" s="146"/>
      <c r="K172" s="146"/>
      <c r="L172" s="146"/>
      <c r="M172" s="146"/>
      <c r="N172" s="30"/>
      <c r="O172" s="213"/>
      <c r="P172" s="214"/>
      <c r="Q172" s="65"/>
      <c r="R172" s="66"/>
      <c r="S172" s="21"/>
    </row>
    <row r="173" spans="1:19">
      <c r="A173" s="123"/>
      <c r="B173" s="124"/>
      <c r="C173" s="124"/>
      <c r="D173" s="124"/>
      <c r="E173" s="124"/>
      <c r="F173" s="124"/>
      <c r="G173" s="124"/>
      <c r="H173" s="124"/>
      <c r="I173" s="125"/>
      <c r="J173" s="146"/>
      <c r="K173" s="146"/>
      <c r="L173" s="146"/>
      <c r="M173" s="146"/>
      <c r="N173" s="30"/>
      <c r="O173" s="213"/>
      <c r="P173" s="214"/>
      <c r="Q173" s="65"/>
      <c r="R173" s="66"/>
      <c r="S173" s="21"/>
    </row>
    <row r="174" spans="1:19">
      <c r="A174" s="123"/>
      <c r="B174" s="124"/>
      <c r="C174" s="124"/>
      <c r="D174" s="124"/>
      <c r="E174" s="124"/>
      <c r="F174" s="124"/>
      <c r="G174" s="124"/>
      <c r="H174" s="124"/>
      <c r="I174" s="125"/>
      <c r="J174" s="146"/>
      <c r="K174" s="146"/>
      <c r="L174" s="146"/>
      <c r="M174" s="146"/>
      <c r="N174" s="30"/>
      <c r="O174" s="213"/>
      <c r="P174" s="214"/>
      <c r="Q174" s="65"/>
      <c r="R174" s="66"/>
      <c r="S174" s="21"/>
    </row>
    <row r="175" spans="1:19">
      <c r="A175" s="123"/>
      <c r="B175" s="124"/>
      <c r="C175" s="124"/>
      <c r="D175" s="124"/>
      <c r="E175" s="124"/>
      <c r="F175" s="124"/>
      <c r="G175" s="124"/>
      <c r="H175" s="124"/>
      <c r="I175" s="125"/>
      <c r="J175" s="146"/>
      <c r="K175" s="146"/>
      <c r="L175" s="146"/>
      <c r="M175" s="146"/>
      <c r="N175" s="30"/>
      <c r="O175" s="213"/>
      <c r="P175" s="214"/>
      <c r="Q175" s="65"/>
      <c r="R175" s="66"/>
      <c r="S175" s="21"/>
    </row>
    <row r="176" spans="1:19">
      <c r="A176" s="123"/>
      <c r="B176" s="124"/>
      <c r="C176" s="124"/>
      <c r="D176" s="124"/>
      <c r="E176" s="124"/>
      <c r="F176" s="124"/>
      <c r="G176" s="124"/>
      <c r="H176" s="124"/>
      <c r="I176" s="125"/>
      <c r="J176" s="146"/>
      <c r="K176" s="146"/>
      <c r="L176" s="146"/>
      <c r="M176" s="146"/>
      <c r="N176" s="30"/>
      <c r="O176" s="213"/>
      <c r="P176" s="214"/>
      <c r="Q176" s="65"/>
      <c r="R176" s="66"/>
      <c r="S176" s="21"/>
    </row>
    <row r="177" spans="1:19">
      <c r="A177" s="123"/>
      <c r="B177" s="124"/>
      <c r="C177" s="124"/>
      <c r="D177" s="124"/>
      <c r="E177" s="124"/>
      <c r="F177" s="124"/>
      <c r="G177" s="124"/>
      <c r="H177" s="124"/>
      <c r="I177" s="125"/>
      <c r="J177" s="146"/>
      <c r="K177" s="146"/>
      <c r="L177" s="146"/>
      <c r="M177" s="146"/>
      <c r="N177" s="30"/>
      <c r="O177" s="213"/>
      <c r="P177" s="214"/>
      <c r="Q177" s="65"/>
      <c r="R177" s="66"/>
      <c r="S177" s="21"/>
    </row>
    <row r="178" spans="1:19">
      <c r="A178" s="123"/>
      <c r="B178" s="124"/>
      <c r="C178" s="124"/>
      <c r="D178" s="124"/>
      <c r="E178" s="124"/>
      <c r="F178" s="124"/>
      <c r="G178" s="124"/>
      <c r="H178" s="124"/>
      <c r="I178" s="125"/>
      <c r="J178" s="146"/>
      <c r="K178" s="146"/>
      <c r="L178" s="146"/>
      <c r="M178" s="146"/>
      <c r="N178" s="30"/>
      <c r="O178" s="213"/>
      <c r="P178" s="214"/>
      <c r="Q178" s="65"/>
      <c r="R178" s="66"/>
      <c r="S178" s="21"/>
    </row>
    <row r="179" spans="1:19">
      <c r="A179" s="123"/>
      <c r="B179" s="124"/>
      <c r="C179" s="124"/>
      <c r="D179" s="124"/>
      <c r="E179" s="124"/>
      <c r="F179" s="124"/>
      <c r="G179" s="124"/>
      <c r="H179" s="124"/>
      <c r="I179" s="125"/>
      <c r="J179" s="146"/>
      <c r="K179" s="146"/>
      <c r="L179" s="146"/>
      <c r="M179" s="146"/>
      <c r="N179" s="30"/>
      <c r="O179" s="213"/>
      <c r="P179" s="214"/>
      <c r="Q179" s="65"/>
      <c r="R179" s="65"/>
      <c r="S179" s="21"/>
    </row>
    <row r="180" spans="1:19" ht="15" customHeight="1">
      <c r="A180" s="137" t="s">
        <v>146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8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216" t="s">
        <v>145</v>
      </c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7"/>
      <c r="Q181" s="218">
        <f>$P$24</f>
        <v>43922</v>
      </c>
      <c r="R181" s="219"/>
      <c r="S181" s="21"/>
    </row>
    <row r="182" spans="1:19" ht="25.5">
      <c r="A182" s="130" t="s">
        <v>138</v>
      </c>
      <c r="B182" s="131"/>
      <c r="C182" s="131"/>
      <c r="D182" s="131"/>
      <c r="E182" s="131"/>
      <c r="F182" s="132"/>
      <c r="G182" s="130" t="s">
        <v>6</v>
      </c>
      <c r="H182" s="131"/>
      <c r="I182" s="132"/>
      <c r="J182" s="130" t="s">
        <v>135</v>
      </c>
      <c r="K182" s="132"/>
      <c r="L182" s="130" t="s">
        <v>144</v>
      </c>
      <c r="M182" s="132"/>
      <c r="N182" s="103" t="s">
        <v>133</v>
      </c>
      <c r="O182" s="130" t="s">
        <v>132</v>
      </c>
      <c r="P182" s="132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23"/>
      <c r="B183" s="124"/>
      <c r="C183" s="124"/>
      <c r="D183" s="124"/>
      <c r="E183" s="124"/>
      <c r="F183" s="125"/>
      <c r="G183" s="145"/>
      <c r="H183" s="145"/>
      <c r="I183" s="145"/>
      <c r="J183" s="146"/>
      <c r="K183" s="146"/>
      <c r="L183" s="146"/>
      <c r="M183" s="146"/>
      <c r="N183" s="30"/>
      <c r="O183" s="213"/>
      <c r="P183" s="214"/>
      <c r="Q183" s="65"/>
      <c r="R183" s="65"/>
      <c r="S183" s="21"/>
    </row>
    <row r="184" spans="1:19">
      <c r="A184" s="123"/>
      <c r="B184" s="124"/>
      <c r="C184" s="124"/>
      <c r="D184" s="124"/>
      <c r="E184" s="124"/>
      <c r="F184" s="125"/>
      <c r="G184" s="145"/>
      <c r="H184" s="145"/>
      <c r="I184" s="145"/>
      <c r="J184" s="146"/>
      <c r="K184" s="146"/>
      <c r="L184" s="146"/>
      <c r="M184" s="146"/>
      <c r="N184" s="30"/>
      <c r="O184" s="213"/>
      <c r="P184" s="214"/>
      <c r="Q184" s="65"/>
      <c r="R184" s="66"/>
      <c r="S184" s="21"/>
    </row>
    <row r="185" spans="1:19">
      <c r="A185" s="123"/>
      <c r="B185" s="124"/>
      <c r="C185" s="124"/>
      <c r="D185" s="124"/>
      <c r="E185" s="124"/>
      <c r="F185" s="125"/>
      <c r="G185" s="145"/>
      <c r="H185" s="145"/>
      <c r="I185" s="145"/>
      <c r="J185" s="146"/>
      <c r="K185" s="146"/>
      <c r="L185" s="146"/>
      <c r="M185" s="146"/>
      <c r="N185" s="30"/>
      <c r="O185" s="213"/>
      <c r="P185" s="214"/>
      <c r="Q185" s="65"/>
      <c r="R185" s="66"/>
      <c r="S185" s="21"/>
    </row>
    <row r="186" spans="1:19">
      <c r="A186" s="123"/>
      <c r="B186" s="124"/>
      <c r="C186" s="124"/>
      <c r="D186" s="124"/>
      <c r="E186" s="124"/>
      <c r="F186" s="125"/>
      <c r="G186" s="145"/>
      <c r="H186" s="145"/>
      <c r="I186" s="145"/>
      <c r="J186" s="146"/>
      <c r="K186" s="146"/>
      <c r="L186" s="146"/>
      <c r="M186" s="146"/>
      <c r="N186" s="30"/>
      <c r="O186" s="213"/>
      <c r="P186" s="214"/>
      <c r="Q186" s="65"/>
      <c r="R186" s="66"/>
      <c r="S186" s="21"/>
    </row>
    <row r="187" spans="1:19">
      <c r="A187" s="123"/>
      <c r="B187" s="124"/>
      <c r="C187" s="124"/>
      <c r="D187" s="124"/>
      <c r="E187" s="124"/>
      <c r="F187" s="125"/>
      <c r="G187" s="145"/>
      <c r="H187" s="145"/>
      <c r="I187" s="145"/>
      <c r="J187" s="146"/>
      <c r="K187" s="146"/>
      <c r="L187" s="146"/>
      <c r="M187" s="146"/>
      <c r="N187" s="30"/>
      <c r="O187" s="213"/>
      <c r="P187" s="214"/>
      <c r="Q187" s="65"/>
      <c r="R187" s="66"/>
      <c r="S187" s="21"/>
    </row>
    <row r="188" spans="1:19">
      <c r="A188" s="123"/>
      <c r="B188" s="124"/>
      <c r="C188" s="124"/>
      <c r="D188" s="124"/>
      <c r="E188" s="124"/>
      <c r="F188" s="125"/>
      <c r="G188" s="145"/>
      <c r="H188" s="145"/>
      <c r="I188" s="145"/>
      <c r="J188" s="146"/>
      <c r="K188" s="146"/>
      <c r="L188" s="146"/>
      <c r="M188" s="146"/>
      <c r="N188" s="30"/>
      <c r="O188" s="213"/>
      <c r="P188" s="214"/>
      <c r="Q188" s="65"/>
      <c r="R188" s="66"/>
      <c r="S188" s="21"/>
    </row>
    <row r="189" spans="1:19">
      <c r="A189" s="123"/>
      <c r="B189" s="124"/>
      <c r="C189" s="124"/>
      <c r="D189" s="124"/>
      <c r="E189" s="124"/>
      <c r="F189" s="125"/>
      <c r="G189" s="145"/>
      <c r="H189" s="145"/>
      <c r="I189" s="145"/>
      <c r="J189" s="146"/>
      <c r="K189" s="146"/>
      <c r="L189" s="146"/>
      <c r="M189" s="146"/>
      <c r="N189" s="30"/>
      <c r="O189" s="213"/>
      <c r="P189" s="214"/>
      <c r="Q189" s="65"/>
      <c r="R189" s="66"/>
      <c r="S189" s="21"/>
    </row>
    <row r="190" spans="1:19">
      <c r="A190" s="123"/>
      <c r="B190" s="124"/>
      <c r="C190" s="124"/>
      <c r="D190" s="124"/>
      <c r="E190" s="124"/>
      <c r="F190" s="125"/>
      <c r="G190" s="145"/>
      <c r="H190" s="145"/>
      <c r="I190" s="145"/>
      <c r="J190" s="146"/>
      <c r="K190" s="146"/>
      <c r="L190" s="146"/>
      <c r="M190" s="146"/>
      <c r="N190" s="30"/>
      <c r="O190" s="213"/>
      <c r="P190" s="214"/>
      <c r="Q190" s="65"/>
      <c r="R190" s="66"/>
      <c r="S190" s="21"/>
    </row>
    <row r="191" spans="1:19">
      <c r="A191" s="123"/>
      <c r="B191" s="124"/>
      <c r="C191" s="124"/>
      <c r="D191" s="124"/>
      <c r="E191" s="124"/>
      <c r="F191" s="125"/>
      <c r="G191" s="145"/>
      <c r="H191" s="145"/>
      <c r="I191" s="145"/>
      <c r="J191" s="146"/>
      <c r="K191" s="146"/>
      <c r="L191" s="146"/>
      <c r="M191" s="146"/>
      <c r="N191" s="30"/>
      <c r="O191" s="213"/>
      <c r="P191" s="214"/>
      <c r="Q191" s="65"/>
      <c r="R191" s="66"/>
      <c r="S191" s="21"/>
    </row>
    <row r="192" spans="1:19">
      <c r="A192" s="123"/>
      <c r="B192" s="124"/>
      <c r="C192" s="124"/>
      <c r="D192" s="124"/>
      <c r="E192" s="124"/>
      <c r="F192" s="125"/>
      <c r="G192" s="145"/>
      <c r="H192" s="145"/>
      <c r="I192" s="145"/>
      <c r="J192" s="146"/>
      <c r="K192" s="146"/>
      <c r="L192" s="146"/>
      <c r="M192" s="146"/>
      <c r="N192" s="30"/>
      <c r="O192" s="213"/>
      <c r="P192" s="214"/>
      <c r="Q192" s="65"/>
      <c r="R192" s="65"/>
      <c r="S192" s="21"/>
    </row>
    <row r="193" spans="1:19" ht="15" customHeight="1">
      <c r="A193" s="137" t="s">
        <v>143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8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216" t="str">
        <f>"Лизинговые платежи к уплате с "&amp;TEXT($Q$194,"ДД.ММ.ГГГГ")&amp;" до "&amp;TEXT($S$8,"ДД.ММ.ГГГГ")</f>
        <v>Лизинговые платежи к уплате с 01.04.2020 до 01.04.2021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7"/>
      <c r="Q194" s="218">
        <f>$P$24</f>
        <v>43922</v>
      </c>
      <c r="R194" s="219"/>
      <c r="S194" s="21"/>
    </row>
    <row r="195" spans="1:19" ht="25.5" customHeight="1">
      <c r="A195" s="130" t="s">
        <v>136</v>
      </c>
      <c r="B195" s="131"/>
      <c r="C195" s="131"/>
      <c r="D195" s="131"/>
      <c r="E195" s="131"/>
      <c r="F195" s="131"/>
      <c r="G195" s="131"/>
      <c r="H195" s="131"/>
      <c r="I195" s="132"/>
      <c r="J195" s="130" t="s">
        <v>135</v>
      </c>
      <c r="K195" s="132"/>
      <c r="L195" s="130" t="s">
        <v>134</v>
      </c>
      <c r="M195" s="132"/>
      <c r="N195" s="103" t="s">
        <v>133</v>
      </c>
      <c r="O195" s="130" t="s">
        <v>132</v>
      </c>
      <c r="P195" s="132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23"/>
      <c r="B196" s="124"/>
      <c r="C196" s="124"/>
      <c r="D196" s="124"/>
      <c r="E196" s="124"/>
      <c r="F196" s="124"/>
      <c r="G196" s="124"/>
      <c r="H196" s="124"/>
      <c r="I196" s="125"/>
      <c r="J196" s="146"/>
      <c r="K196" s="146"/>
      <c r="L196" s="146"/>
      <c r="M196" s="146"/>
      <c r="N196" s="26"/>
      <c r="O196" s="213"/>
      <c r="P196" s="214"/>
      <c r="Q196" s="65"/>
      <c r="R196" s="65"/>
      <c r="S196" s="21"/>
    </row>
    <row r="197" spans="1:19">
      <c r="A197" s="123"/>
      <c r="B197" s="124"/>
      <c r="C197" s="124"/>
      <c r="D197" s="124"/>
      <c r="E197" s="124"/>
      <c r="F197" s="124"/>
      <c r="G197" s="124"/>
      <c r="H197" s="124"/>
      <c r="I197" s="125"/>
      <c r="J197" s="146"/>
      <c r="K197" s="146"/>
      <c r="L197" s="146"/>
      <c r="M197" s="146"/>
      <c r="N197" s="26"/>
      <c r="O197" s="213"/>
      <c r="P197" s="214"/>
      <c r="Q197" s="65"/>
      <c r="R197" s="66"/>
      <c r="S197" s="21"/>
    </row>
    <row r="198" spans="1:19">
      <c r="A198" s="123"/>
      <c r="B198" s="124"/>
      <c r="C198" s="124"/>
      <c r="D198" s="124"/>
      <c r="E198" s="124"/>
      <c r="F198" s="124"/>
      <c r="G198" s="124"/>
      <c r="H198" s="124"/>
      <c r="I198" s="125"/>
      <c r="J198" s="146"/>
      <c r="K198" s="146"/>
      <c r="L198" s="146"/>
      <c r="M198" s="146"/>
      <c r="N198" s="26"/>
      <c r="O198" s="213"/>
      <c r="P198" s="214"/>
      <c r="Q198" s="65"/>
      <c r="R198" s="66"/>
      <c r="S198" s="21"/>
    </row>
    <row r="199" spans="1:19">
      <c r="A199" s="123"/>
      <c r="B199" s="124"/>
      <c r="C199" s="124"/>
      <c r="D199" s="124"/>
      <c r="E199" s="124"/>
      <c r="F199" s="124"/>
      <c r="G199" s="124"/>
      <c r="H199" s="124"/>
      <c r="I199" s="125"/>
      <c r="J199" s="146"/>
      <c r="K199" s="146"/>
      <c r="L199" s="146"/>
      <c r="M199" s="146"/>
      <c r="N199" s="26"/>
      <c r="O199" s="213"/>
      <c r="P199" s="214"/>
      <c r="Q199" s="65"/>
      <c r="R199" s="66"/>
      <c r="S199" s="21"/>
    </row>
    <row r="200" spans="1:19">
      <c r="A200" s="123"/>
      <c r="B200" s="124"/>
      <c r="C200" s="124"/>
      <c r="D200" s="124"/>
      <c r="E200" s="124"/>
      <c r="F200" s="124"/>
      <c r="G200" s="124"/>
      <c r="H200" s="124"/>
      <c r="I200" s="125"/>
      <c r="J200" s="146"/>
      <c r="K200" s="146"/>
      <c r="L200" s="146"/>
      <c r="M200" s="146"/>
      <c r="N200" s="26"/>
      <c r="O200" s="213"/>
      <c r="P200" s="214"/>
      <c r="Q200" s="65"/>
      <c r="R200" s="66"/>
      <c r="S200" s="21"/>
    </row>
    <row r="201" spans="1:19">
      <c r="A201" s="123"/>
      <c r="B201" s="124"/>
      <c r="C201" s="124"/>
      <c r="D201" s="124"/>
      <c r="E201" s="124"/>
      <c r="F201" s="124"/>
      <c r="G201" s="124"/>
      <c r="H201" s="124"/>
      <c r="I201" s="125"/>
      <c r="J201" s="146"/>
      <c r="K201" s="146"/>
      <c r="L201" s="146"/>
      <c r="M201" s="146"/>
      <c r="N201" s="26"/>
      <c r="O201" s="213"/>
      <c r="P201" s="214"/>
      <c r="Q201" s="65"/>
      <c r="R201" s="66"/>
      <c r="S201" s="21"/>
    </row>
    <row r="202" spans="1:19">
      <c r="A202" s="123"/>
      <c r="B202" s="124"/>
      <c r="C202" s="124"/>
      <c r="D202" s="124"/>
      <c r="E202" s="124"/>
      <c r="F202" s="124"/>
      <c r="G202" s="124"/>
      <c r="H202" s="124"/>
      <c r="I202" s="125"/>
      <c r="J202" s="146"/>
      <c r="K202" s="146"/>
      <c r="L202" s="146"/>
      <c r="M202" s="146"/>
      <c r="N202" s="26"/>
      <c r="O202" s="213"/>
      <c r="P202" s="214"/>
      <c r="Q202" s="65"/>
      <c r="R202" s="66"/>
      <c r="S202" s="21"/>
    </row>
    <row r="203" spans="1:19">
      <c r="A203" s="123"/>
      <c r="B203" s="124"/>
      <c r="C203" s="124"/>
      <c r="D203" s="124"/>
      <c r="E203" s="124"/>
      <c r="F203" s="124"/>
      <c r="G203" s="124"/>
      <c r="H203" s="124"/>
      <c r="I203" s="125"/>
      <c r="J203" s="146"/>
      <c r="K203" s="146"/>
      <c r="L203" s="146"/>
      <c r="M203" s="146"/>
      <c r="N203" s="26"/>
      <c r="O203" s="213"/>
      <c r="P203" s="214"/>
      <c r="Q203" s="65"/>
      <c r="R203" s="66"/>
      <c r="S203" s="21"/>
    </row>
    <row r="204" spans="1:19">
      <c r="A204" s="123"/>
      <c r="B204" s="124"/>
      <c r="C204" s="124"/>
      <c r="D204" s="124"/>
      <c r="E204" s="124"/>
      <c r="F204" s="124"/>
      <c r="G204" s="124"/>
      <c r="H204" s="124"/>
      <c r="I204" s="125"/>
      <c r="J204" s="146"/>
      <c r="K204" s="146"/>
      <c r="L204" s="146"/>
      <c r="M204" s="146"/>
      <c r="N204" s="26"/>
      <c r="O204" s="213"/>
      <c r="P204" s="214"/>
      <c r="Q204" s="65"/>
      <c r="R204" s="66"/>
      <c r="S204" s="21"/>
    </row>
    <row r="205" spans="1:19">
      <c r="A205" s="123"/>
      <c r="B205" s="124"/>
      <c r="C205" s="124"/>
      <c r="D205" s="124"/>
      <c r="E205" s="124"/>
      <c r="F205" s="124"/>
      <c r="G205" s="124"/>
      <c r="H205" s="124"/>
      <c r="I205" s="125"/>
      <c r="J205" s="146"/>
      <c r="K205" s="146"/>
      <c r="L205" s="146"/>
      <c r="M205" s="146"/>
      <c r="N205" s="26"/>
      <c r="O205" s="213"/>
      <c r="P205" s="214"/>
      <c r="Q205" s="65"/>
      <c r="R205" s="65"/>
      <c r="S205" s="21"/>
    </row>
    <row r="206" spans="1:19" ht="15" customHeight="1">
      <c r="A206" s="137" t="s">
        <v>131</v>
      </c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8"/>
      <c r="Q206" s="104">
        <f>SUM(Q196:Q205)</f>
        <v>0</v>
      </c>
      <c r="R206" s="104">
        <f>SUM(R196:R205)</f>
        <v>0</v>
      </c>
      <c r="S206" s="21"/>
    </row>
    <row r="207" spans="1:19">
      <c r="A207" s="221" t="s">
        <v>142</v>
      </c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3"/>
      <c r="Q207" s="105">
        <f>Q180+Q193+Q206</f>
        <v>0</v>
      </c>
      <c r="R207" s="105">
        <f>R180+R193+R206</f>
        <v>0</v>
      </c>
      <c r="S207" s="21"/>
    </row>
    <row r="208" spans="1:19">
      <c r="A208" s="144" t="s">
        <v>119</v>
      </c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21"/>
    </row>
    <row r="209" spans="1:19" ht="108.75" customHeight="1">
      <c r="A209" s="154" t="s">
        <v>221</v>
      </c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21"/>
    </row>
    <row r="210" spans="1:19" ht="15" customHeight="1">
      <c r="A210" s="188" t="s">
        <v>141</v>
      </c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27"/>
    </row>
    <row r="211" spans="1:19" ht="15" customHeight="1">
      <c r="A211" s="216" t="s">
        <v>141</v>
      </c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7"/>
      <c r="Q211" s="218">
        <f>$P$24</f>
        <v>43922</v>
      </c>
      <c r="R211" s="220"/>
      <c r="S211" s="27"/>
    </row>
    <row r="212" spans="1:19" ht="25.5">
      <c r="A212" s="130" t="s">
        <v>138</v>
      </c>
      <c r="B212" s="131"/>
      <c r="C212" s="131"/>
      <c r="D212" s="131"/>
      <c r="E212" s="131"/>
      <c r="F212" s="131"/>
      <c r="G212" s="131"/>
      <c r="H212" s="131"/>
      <c r="I212" s="132"/>
      <c r="J212" s="130" t="s">
        <v>135</v>
      </c>
      <c r="K212" s="132"/>
      <c r="L212" s="130" t="s">
        <v>134</v>
      </c>
      <c r="M212" s="132"/>
      <c r="N212" s="103" t="s">
        <v>133</v>
      </c>
      <c r="O212" s="130" t="s">
        <v>132</v>
      </c>
      <c r="P212" s="132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23"/>
      <c r="B213" s="124"/>
      <c r="C213" s="124"/>
      <c r="D213" s="124"/>
      <c r="E213" s="124"/>
      <c r="F213" s="124"/>
      <c r="G213" s="124"/>
      <c r="H213" s="124"/>
      <c r="I213" s="125"/>
      <c r="J213" s="146"/>
      <c r="K213" s="146"/>
      <c r="L213" s="146"/>
      <c r="M213" s="146"/>
      <c r="N213" s="30"/>
      <c r="O213" s="213"/>
      <c r="P213" s="214"/>
      <c r="Q213" s="65"/>
      <c r="R213" s="65"/>
      <c r="S213" s="29"/>
    </row>
    <row r="214" spans="1:19">
      <c r="A214" s="123"/>
      <c r="B214" s="124"/>
      <c r="C214" s="124"/>
      <c r="D214" s="124"/>
      <c r="E214" s="124"/>
      <c r="F214" s="124"/>
      <c r="G214" s="124"/>
      <c r="H214" s="124"/>
      <c r="I214" s="125"/>
      <c r="J214" s="146"/>
      <c r="K214" s="146"/>
      <c r="L214" s="146"/>
      <c r="M214" s="146"/>
      <c r="N214" s="26"/>
      <c r="O214" s="213"/>
      <c r="P214" s="214"/>
      <c r="Q214" s="65"/>
      <c r="R214" s="66"/>
      <c r="S214" s="28"/>
    </row>
    <row r="215" spans="1:19">
      <c r="A215" s="123"/>
      <c r="B215" s="124"/>
      <c r="C215" s="124"/>
      <c r="D215" s="124"/>
      <c r="E215" s="124"/>
      <c r="F215" s="124"/>
      <c r="G215" s="124"/>
      <c r="H215" s="124"/>
      <c r="I215" s="125"/>
      <c r="J215" s="146"/>
      <c r="K215" s="146"/>
      <c r="L215" s="146"/>
      <c r="M215" s="146"/>
      <c r="N215" s="26"/>
      <c r="O215" s="213"/>
      <c r="P215" s="214"/>
      <c r="Q215" s="65"/>
      <c r="R215" s="66"/>
      <c r="S215" s="28"/>
    </row>
    <row r="216" spans="1:19">
      <c r="A216" s="123"/>
      <c r="B216" s="124"/>
      <c r="C216" s="124"/>
      <c r="D216" s="124"/>
      <c r="E216" s="124"/>
      <c r="F216" s="124"/>
      <c r="G216" s="124"/>
      <c r="H216" s="124"/>
      <c r="I216" s="125"/>
      <c r="J216" s="146"/>
      <c r="K216" s="146"/>
      <c r="L216" s="146"/>
      <c r="M216" s="146"/>
      <c r="N216" s="26"/>
      <c r="O216" s="213"/>
      <c r="P216" s="214"/>
      <c r="Q216" s="65"/>
      <c r="R216" s="66"/>
      <c r="S216" s="28"/>
    </row>
    <row r="217" spans="1:19">
      <c r="A217" s="123"/>
      <c r="B217" s="124"/>
      <c r="C217" s="124"/>
      <c r="D217" s="124"/>
      <c r="E217" s="124"/>
      <c r="F217" s="124"/>
      <c r="G217" s="124"/>
      <c r="H217" s="124"/>
      <c r="I217" s="125"/>
      <c r="J217" s="146"/>
      <c r="K217" s="146"/>
      <c r="L217" s="146"/>
      <c r="M217" s="146"/>
      <c r="N217" s="26"/>
      <c r="O217" s="213"/>
      <c r="P217" s="214"/>
      <c r="Q217" s="65"/>
      <c r="R217" s="66"/>
      <c r="S217" s="28"/>
    </row>
    <row r="218" spans="1:19">
      <c r="A218" s="123"/>
      <c r="B218" s="124"/>
      <c r="C218" s="124"/>
      <c r="D218" s="124"/>
      <c r="E218" s="124"/>
      <c r="F218" s="124"/>
      <c r="G218" s="124"/>
      <c r="H218" s="124"/>
      <c r="I218" s="125"/>
      <c r="J218" s="146"/>
      <c r="K218" s="146"/>
      <c r="L218" s="146"/>
      <c r="M218" s="146"/>
      <c r="N218" s="26"/>
      <c r="O218" s="213"/>
      <c r="P218" s="214"/>
      <c r="Q218" s="65"/>
      <c r="R218" s="66"/>
      <c r="S218" s="28"/>
    </row>
    <row r="219" spans="1:19">
      <c r="A219" s="123"/>
      <c r="B219" s="124"/>
      <c r="C219" s="124"/>
      <c r="D219" s="124"/>
      <c r="E219" s="124"/>
      <c r="F219" s="124"/>
      <c r="G219" s="124"/>
      <c r="H219" s="124"/>
      <c r="I219" s="125"/>
      <c r="J219" s="146"/>
      <c r="K219" s="146"/>
      <c r="L219" s="146"/>
      <c r="M219" s="146"/>
      <c r="N219" s="26"/>
      <c r="O219" s="213"/>
      <c r="P219" s="214"/>
      <c r="Q219" s="65"/>
      <c r="R219" s="66"/>
      <c r="S219" s="28"/>
    </row>
    <row r="220" spans="1:19">
      <c r="A220" s="123"/>
      <c r="B220" s="124"/>
      <c r="C220" s="124"/>
      <c r="D220" s="124"/>
      <c r="E220" s="124"/>
      <c r="F220" s="124"/>
      <c r="G220" s="124"/>
      <c r="H220" s="124"/>
      <c r="I220" s="125"/>
      <c r="J220" s="146"/>
      <c r="K220" s="146"/>
      <c r="L220" s="146"/>
      <c r="M220" s="146"/>
      <c r="N220" s="26"/>
      <c r="O220" s="213"/>
      <c r="P220" s="214"/>
      <c r="Q220" s="65"/>
      <c r="R220" s="66"/>
      <c r="S220" s="28"/>
    </row>
    <row r="221" spans="1:19">
      <c r="A221" s="123"/>
      <c r="B221" s="124"/>
      <c r="C221" s="124"/>
      <c r="D221" s="124"/>
      <c r="E221" s="124"/>
      <c r="F221" s="124"/>
      <c r="G221" s="124"/>
      <c r="H221" s="124"/>
      <c r="I221" s="125"/>
      <c r="J221" s="146"/>
      <c r="K221" s="146"/>
      <c r="L221" s="146"/>
      <c r="M221" s="146"/>
      <c r="N221" s="26"/>
      <c r="O221" s="213"/>
      <c r="P221" s="214"/>
      <c r="Q221" s="65"/>
      <c r="R221" s="66"/>
      <c r="S221" s="28"/>
    </row>
    <row r="222" spans="1:19">
      <c r="A222" s="123"/>
      <c r="B222" s="124"/>
      <c r="C222" s="124"/>
      <c r="D222" s="124"/>
      <c r="E222" s="124"/>
      <c r="F222" s="124"/>
      <c r="G222" s="124"/>
      <c r="H222" s="124"/>
      <c r="I222" s="125"/>
      <c r="J222" s="146"/>
      <c r="K222" s="146"/>
      <c r="L222" s="146"/>
      <c r="M222" s="146"/>
      <c r="N222" s="26"/>
      <c r="O222" s="213"/>
      <c r="P222" s="214"/>
      <c r="Q222" s="65"/>
      <c r="R222" s="65"/>
      <c r="S222" s="28"/>
    </row>
    <row r="223" spans="1:19" ht="15" customHeight="1">
      <c r="A223" s="137" t="s">
        <v>140</v>
      </c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8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216" t="s">
        <v>139</v>
      </c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7"/>
      <c r="Q224" s="218">
        <f>$P$24</f>
        <v>43922</v>
      </c>
      <c r="R224" s="219"/>
      <c r="S224" s="27"/>
    </row>
    <row r="225" spans="1:19" ht="25.5" customHeight="1">
      <c r="A225" s="130" t="s">
        <v>138</v>
      </c>
      <c r="B225" s="131"/>
      <c r="C225" s="131"/>
      <c r="D225" s="131"/>
      <c r="E225" s="131"/>
      <c r="F225" s="132"/>
      <c r="G225" s="130" t="s">
        <v>6</v>
      </c>
      <c r="H225" s="131"/>
      <c r="I225" s="132"/>
      <c r="J225" s="130" t="s">
        <v>135</v>
      </c>
      <c r="K225" s="132"/>
      <c r="L225" s="130" t="s">
        <v>134</v>
      </c>
      <c r="M225" s="132"/>
      <c r="N225" s="103" t="s">
        <v>133</v>
      </c>
      <c r="O225" s="130" t="s">
        <v>132</v>
      </c>
      <c r="P225" s="132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23"/>
      <c r="B226" s="124"/>
      <c r="C226" s="124"/>
      <c r="D226" s="124"/>
      <c r="E226" s="124"/>
      <c r="F226" s="125"/>
      <c r="G226" s="178"/>
      <c r="H226" s="224"/>
      <c r="I226" s="179"/>
      <c r="J226" s="146"/>
      <c r="K226" s="146"/>
      <c r="L226" s="146"/>
      <c r="M226" s="146"/>
      <c r="N226" s="26"/>
      <c r="O226" s="213"/>
      <c r="P226" s="214"/>
      <c r="Q226" s="65"/>
      <c r="R226" s="65"/>
      <c r="S226" s="21"/>
    </row>
    <row r="227" spans="1:19">
      <c r="A227" s="123"/>
      <c r="B227" s="124"/>
      <c r="C227" s="124"/>
      <c r="D227" s="124"/>
      <c r="E227" s="124"/>
      <c r="F227" s="125"/>
      <c r="G227" s="178"/>
      <c r="H227" s="224"/>
      <c r="I227" s="179"/>
      <c r="J227" s="146"/>
      <c r="K227" s="146"/>
      <c r="L227" s="146"/>
      <c r="M227" s="146"/>
      <c r="N227" s="26"/>
      <c r="O227" s="213"/>
      <c r="P227" s="214"/>
      <c r="Q227" s="65"/>
      <c r="R227" s="66"/>
      <c r="S227" s="21"/>
    </row>
    <row r="228" spans="1:19">
      <c r="A228" s="123"/>
      <c r="B228" s="124"/>
      <c r="C228" s="124"/>
      <c r="D228" s="124"/>
      <c r="E228" s="124"/>
      <c r="F228" s="125"/>
      <c r="G228" s="178"/>
      <c r="H228" s="224"/>
      <c r="I228" s="179"/>
      <c r="J228" s="146"/>
      <c r="K228" s="146"/>
      <c r="L228" s="146"/>
      <c r="M228" s="146"/>
      <c r="N228" s="26"/>
      <c r="O228" s="213"/>
      <c r="P228" s="214"/>
      <c r="Q228" s="65"/>
      <c r="R228" s="66"/>
      <c r="S228" s="21"/>
    </row>
    <row r="229" spans="1:19">
      <c r="A229" s="123"/>
      <c r="B229" s="124"/>
      <c r="C229" s="124"/>
      <c r="D229" s="124"/>
      <c r="E229" s="124"/>
      <c r="F229" s="125"/>
      <c r="G229" s="178"/>
      <c r="H229" s="224"/>
      <c r="I229" s="179"/>
      <c r="J229" s="146"/>
      <c r="K229" s="146"/>
      <c r="L229" s="146"/>
      <c r="M229" s="146"/>
      <c r="N229" s="26"/>
      <c r="O229" s="213"/>
      <c r="P229" s="214"/>
      <c r="Q229" s="65"/>
      <c r="R229" s="66"/>
      <c r="S229" s="21"/>
    </row>
    <row r="230" spans="1:19">
      <c r="A230" s="123"/>
      <c r="B230" s="124"/>
      <c r="C230" s="124"/>
      <c r="D230" s="124"/>
      <c r="E230" s="124"/>
      <c r="F230" s="125"/>
      <c r="G230" s="178"/>
      <c r="H230" s="224"/>
      <c r="I230" s="179"/>
      <c r="J230" s="146"/>
      <c r="K230" s="146"/>
      <c r="L230" s="146"/>
      <c r="M230" s="146"/>
      <c r="N230" s="26"/>
      <c r="O230" s="213"/>
      <c r="P230" s="214"/>
      <c r="Q230" s="65"/>
      <c r="R230" s="66"/>
      <c r="S230" s="21"/>
    </row>
    <row r="231" spans="1:19">
      <c r="A231" s="123"/>
      <c r="B231" s="124"/>
      <c r="C231" s="124"/>
      <c r="D231" s="124"/>
      <c r="E231" s="124"/>
      <c r="F231" s="125"/>
      <c r="G231" s="178"/>
      <c r="H231" s="224"/>
      <c r="I231" s="179"/>
      <c r="J231" s="146"/>
      <c r="K231" s="146"/>
      <c r="L231" s="146"/>
      <c r="M231" s="146"/>
      <c r="N231" s="26"/>
      <c r="O231" s="213"/>
      <c r="P231" s="214"/>
      <c r="Q231" s="65"/>
      <c r="R231" s="66"/>
      <c r="S231" s="21"/>
    </row>
    <row r="232" spans="1:19">
      <c r="A232" s="123"/>
      <c r="B232" s="124"/>
      <c r="C232" s="124"/>
      <c r="D232" s="124"/>
      <c r="E232" s="124"/>
      <c r="F232" s="125"/>
      <c r="G232" s="178"/>
      <c r="H232" s="224"/>
      <c r="I232" s="179"/>
      <c r="J232" s="146"/>
      <c r="K232" s="146"/>
      <c r="L232" s="146"/>
      <c r="M232" s="146"/>
      <c r="N232" s="26"/>
      <c r="O232" s="213"/>
      <c r="P232" s="214"/>
      <c r="Q232" s="65"/>
      <c r="R232" s="66"/>
      <c r="S232" s="21"/>
    </row>
    <row r="233" spans="1:19">
      <c r="A233" s="123"/>
      <c r="B233" s="124"/>
      <c r="C233" s="124"/>
      <c r="D233" s="124"/>
      <c r="E233" s="124"/>
      <c r="F233" s="125"/>
      <c r="G233" s="178"/>
      <c r="H233" s="224"/>
      <c r="I233" s="179"/>
      <c r="J233" s="146"/>
      <c r="K233" s="146"/>
      <c r="L233" s="146"/>
      <c r="M233" s="146"/>
      <c r="N233" s="26"/>
      <c r="O233" s="213"/>
      <c r="P233" s="214"/>
      <c r="Q233" s="65"/>
      <c r="R233" s="66"/>
      <c r="S233" s="21"/>
    </row>
    <row r="234" spans="1:19">
      <c r="A234" s="123"/>
      <c r="B234" s="124"/>
      <c r="C234" s="124"/>
      <c r="D234" s="124"/>
      <c r="E234" s="124"/>
      <c r="F234" s="125"/>
      <c r="G234" s="178"/>
      <c r="H234" s="224"/>
      <c r="I234" s="179"/>
      <c r="J234" s="146"/>
      <c r="K234" s="146"/>
      <c r="L234" s="146"/>
      <c r="M234" s="146"/>
      <c r="N234" s="26"/>
      <c r="O234" s="213"/>
      <c r="P234" s="214"/>
      <c r="Q234" s="65"/>
      <c r="R234" s="66"/>
      <c r="S234" s="21"/>
    </row>
    <row r="235" spans="1:19">
      <c r="A235" s="123"/>
      <c r="B235" s="124"/>
      <c r="C235" s="124"/>
      <c r="D235" s="124"/>
      <c r="E235" s="124"/>
      <c r="F235" s="125"/>
      <c r="G235" s="178"/>
      <c r="H235" s="224"/>
      <c r="I235" s="179"/>
      <c r="J235" s="146"/>
      <c r="K235" s="146"/>
      <c r="L235" s="146"/>
      <c r="M235" s="146"/>
      <c r="N235" s="26"/>
      <c r="O235" s="213"/>
      <c r="P235" s="214"/>
      <c r="Q235" s="65"/>
      <c r="R235" s="65"/>
      <c r="S235" s="21"/>
    </row>
    <row r="236" spans="1:19" ht="15" customHeight="1">
      <c r="A236" s="137" t="s">
        <v>137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8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216" t="str">
        <f>"Лизинговые платежи к уплате с "&amp;TEXT($S$8,"ДД.ММ.ГГГГ")&amp;" до "&amp;"окончания срока действия договора"</f>
        <v>Лизинговые платежи к уплате с 01.04.2021 до окончания срока действия договора</v>
      </c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7"/>
      <c r="Q237" s="218">
        <f>$P$24</f>
        <v>43922</v>
      </c>
      <c r="R237" s="219"/>
      <c r="S237" s="21"/>
    </row>
    <row r="238" spans="1:19" ht="25.5" customHeight="1">
      <c r="A238" s="130" t="s">
        <v>136</v>
      </c>
      <c r="B238" s="131"/>
      <c r="C238" s="131"/>
      <c r="D238" s="131"/>
      <c r="E238" s="131"/>
      <c r="F238" s="131"/>
      <c r="G238" s="131"/>
      <c r="H238" s="131"/>
      <c r="I238" s="132"/>
      <c r="J238" s="130" t="s">
        <v>135</v>
      </c>
      <c r="K238" s="132"/>
      <c r="L238" s="130" t="s">
        <v>134</v>
      </c>
      <c r="M238" s="132"/>
      <c r="N238" s="103" t="s">
        <v>133</v>
      </c>
      <c r="O238" s="130" t="s">
        <v>132</v>
      </c>
      <c r="P238" s="132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23"/>
      <c r="B239" s="124"/>
      <c r="C239" s="124"/>
      <c r="D239" s="124"/>
      <c r="E239" s="124"/>
      <c r="F239" s="124"/>
      <c r="G239" s="124"/>
      <c r="H239" s="124"/>
      <c r="I239" s="125"/>
      <c r="J239" s="146"/>
      <c r="K239" s="146"/>
      <c r="L239" s="146"/>
      <c r="M239" s="146"/>
      <c r="N239" s="26"/>
      <c r="O239" s="213"/>
      <c r="P239" s="214"/>
      <c r="Q239" s="65"/>
      <c r="R239" s="65"/>
      <c r="S239" s="21"/>
    </row>
    <row r="240" spans="1:19">
      <c r="A240" s="123"/>
      <c r="B240" s="124"/>
      <c r="C240" s="124"/>
      <c r="D240" s="124"/>
      <c r="E240" s="124"/>
      <c r="F240" s="124"/>
      <c r="G240" s="124"/>
      <c r="H240" s="124"/>
      <c r="I240" s="125"/>
      <c r="J240" s="146"/>
      <c r="K240" s="146"/>
      <c r="L240" s="146"/>
      <c r="M240" s="146"/>
      <c r="N240" s="26"/>
      <c r="O240" s="213"/>
      <c r="P240" s="214"/>
      <c r="Q240" s="65"/>
      <c r="R240" s="66"/>
      <c r="S240" s="21"/>
    </row>
    <row r="241" spans="1:19">
      <c r="A241" s="123"/>
      <c r="B241" s="124"/>
      <c r="C241" s="124"/>
      <c r="D241" s="124"/>
      <c r="E241" s="124"/>
      <c r="F241" s="124"/>
      <c r="G241" s="124"/>
      <c r="H241" s="124"/>
      <c r="I241" s="125"/>
      <c r="J241" s="146"/>
      <c r="K241" s="146"/>
      <c r="L241" s="146"/>
      <c r="M241" s="146"/>
      <c r="N241" s="26"/>
      <c r="O241" s="213"/>
      <c r="P241" s="214"/>
      <c r="Q241" s="65"/>
      <c r="R241" s="66"/>
      <c r="S241" s="21"/>
    </row>
    <row r="242" spans="1:19">
      <c r="A242" s="123"/>
      <c r="B242" s="124"/>
      <c r="C242" s="124"/>
      <c r="D242" s="124"/>
      <c r="E242" s="124"/>
      <c r="F242" s="124"/>
      <c r="G242" s="124"/>
      <c r="H242" s="124"/>
      <c r="I242" s="125"/>
      <c r="J242" s="146"/>
      <c r="K242" s="146"/>
      <c r="L242" s="146"/>
      <c r="M242" s="146"/>
      <c r="N242" s="26"/>
      <c r="O242" s="213"/>
      <c r="P242" s="214"/>
      <c r="Q242" s="65"/>
      <c r="R242" s="66"/>
      <c r="S242" s="21"/>
    </row>
    <row r="243" spans="1:19">
      <c r="A243" s="123"/>
      <c r="B243" s="124"/>
      <c r="C243" s="124"/>
      <c r="D243" s="124"/>
      <c r="E243" s="124"/>
      <c r="F243" s="124"/>
      <c r="G243" s="124"/>
      <c r="H243" s="124"/>
      <c r="I243" s="125"/>
      <c r="J243" s="146"/>
      <c r="K243" s="146"/>
      <c r="L243" s="146"/>
      <c r="M243" s="146"/>
      <c r="N243" s="26"/>
      <c r="O243" s="213"/>
      <c r="P243" s="214"/>
      <c r="Q243" s="65"/>
      <c r="R243" s="66"/>
      <c r="S243" s="21"/>
    </row>
    <row r="244" spans="1:19">
      <c r="A244" s="123"/>
      <c r="B244" s="124"/>
      <c r="C244" s="124"/>
      <c r="D244" s="124"/>
      <c r="E244" s="124"/>
      <c r="F244" s="124"/>
      <c r="G244" s="124"/>
      <c r="H244" s="124"/>
      <c r="I244" s="125"/>
      <c r="J244" s="146"/>
      <c r="K244" s="146"/>
      <c r="L244" s="146"/>
      <c r="M244" s="146"/>
      <c r="N244" s="26"/>
      <c r="O244" s="213"/>
      <c r="P244" s="214"/>
      <c r="Q244" s="65"/>
      <c r="R244" s="66"/>
      <c r="S244" s="21"/>
    </row>
    <row r="245" spans="1:19">
      <c r="A245" s="123"/>
      <c r="B245" s="124"/>
      <c r="C245" s="124"/>
      <c r="D245" s="124"/>
      <c r="E245" s="124"/>
      <c r="F245" s="124"/>
      <c r="G245" s="124"/>
      <c r="H245" s="124"/>
      <c r="I245" s="125"/>
      <c r="J245" s="146"/>
      <c r="K245" s="146"/>
      <c r="L245" s="146"/>
      <c r="M245" s="146"/>
      <c r="N245" s="26"/>
      <c r="O245" s="213"/>
      <c r="P245" s="214"/>
      <c r="Q245" s="65"/>
      <c r="R245" s="66"/>
      <c r="S245" s="21"/>
    </row>
    <row r="246" spans="1:19">
      <c r="A246" s="123"/>
      <c r="B246" s="124"/>
      <c r="C246" s="124"/>
      <c r="D246" s="124"/>
      <c r="E246" s="124"/>
      <c r="F246" s="124"/>
      <c r="G246" s="124"/>
      <c r="H246" s="124"/>
      <c r="I246" s="125"/>
      <c r="J246" s="146"/>
      <c r="K246" s="146"/>
      <c r="L246" s="146"/>
      <c r="M246" s="146"/>
      <c r="N246" s="26"/>
      <c r="O246" s="213"/>
      <c r="P246" s="214"/>
      <c r="Q246" s="65"/>
      <c r="R246" s="66"/>
      <c r="S246" s="21"/>
    </row>
    <row r="247" spans="1:19">
      <c r="A247" s="123"/>
      <c r="B247" s="124"/>
      <c r="C247" s="124"/>
      <c r="D247" s="124"/>
      <c r="E247" s="124"/>
      <c r="F247" s="124"/>
      <c r="G247" s="124"/>
      <c r="H247" s="124"/>
      <c r="I247" s="125"/>
      <c r="J247" s="146"/>
      <c r="K247" s="146"/>
      <c r="L247" s="146"/>
      <c r="M247" s="146"/>
      <c r="N247" s="26"/>
      <c r="O247" s="213"/>
      <c r="P247" s="214"/>
      <c r="Q247" s="65"/>
      <c r="R247" s="66"/>
      <c r="S247" s="21"/>
    </row>
    <row r="248" spans="1:19">
      <c r="A248" s="123"/>
      <c r="B248" s="124"/>
      <c r="C248" s="124"/>
      <c r="D248" s="124"/>
      <c r="E248" s="124"/>
      <c r="F248" s="124"/>
      <c r="G248" s="124"/>
      <c r="H248" s="124"/>
      <c r="I248" s="125"/>
      <c r="J248" s="146"/>
      <c r="K248" s="146"/>
      <c r="L248" s="146"/>
      <c r="M248" s="146"/>
      <c r="N248" s="26"/>
      <c r="O248" s="213"/>
      <c r="P248" s="214"/>
      <c r="Q248" s="65"/>
      <c r="R248" s="65"/>
      <c r="S248" s="21"/>
    </row>
    <row r="249" spans="1:19" ht="15" customHeight="1">
      <c r="A249" s="137" t="s">
        <v>131</v>
      </c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8"/>
      <c r="Q249" s="104">
        <f>SUM(Q239:Q248)</f>
        <v>0</v>
      </c>
      <c r="R249" s="104">
        <f>SUM(R239:R248)</f>
        <v>0</v>
      </c>
      <c r="S249" s="21"/>
    </row>
    <row r="250" spans="1:19">
      <c r="A250" s="207" t="s">
        <v>130</v>
      </c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25"/>
      <c r="Q250" s="105">
        <f>Q223+Q236+Q249</f>
        <v>0</v>
      </c>
      <c r="R250" s="105">
        <f>R223+R236+R249</f>
        <v>0</v>
      </c>
      <c r="S250" s="21"/>
    </row>
    <row r="251" spans="1:19">
      <c r="A251" s="175" t="s">
        <v>129</v>
      </c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226">
        <f>$P$8</f>
        <v>43922</v>
      </c>
      <c r="R251" s="227"/>
      <c r="S251" s="21"/>
    </row>
    <row r="252" spans="1:19" ht="25.5">
      <c r="A252" s="228" t="s">
        <v>128</v>
      </c>
      <c r="B252" s="229"/>
      <c r="C252" s="229"/>
      <c r="D252" s="229"/>
      <c r="E252" s="229"/>
      <c r="F252" s="229"/>
      <c r="G252" s="230"/>
      <c r="H252" s="231" t="str">
        <f>"Сумма, "&amp;$R$4</f>
        <v>Сумма, тыс.руб</v>
      </c>
      <c r="I252" s="231"/>
      <c r="J252" s="231"/>
      <c r="K252" s="231"/>
      <c r="L252" s="231" t="s">
        <v>128</v>
      </c>
      <c r="M252" s="232"/>
      <c r="N252" s="232"/>
      <c r="O252" s="232"/>
      <c r="P252" s="232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240" t="s">
        <v>126</v>
      </c>
      <c r="B253" s="241"/>
      <c r="C253" s="241"/>
      <c r="D253" s="241"/>
      <c r="E253" s="241"/>
      <c r="F253" s="241"/>
      <c r="G253" s="242"/>
      <c r="H253" s="236"/>
      <c r="I253" s="236"/>
      <c r="J253" s="236"/>
      <c r="K253" s="236"/>
      <c r="L253" s="243" t="s">
        <v>125</v>
      </c>
      <c r="M253" s="244"/>
      <c r="N253" s="244"/>
      <c r="O253" s="244"/>
      <c r="P253" s="245"/>
      <c r="Q253" s="25"/>
      <c r="R253" s="24"/>
      <c r="S253" s="21"/>
    </row>
    <row r="254" spans="1:19" ht="16.5" customHeight="1">
      <c r="A254" s="240" t="s">
        <v>124</v>
      </c>
      <c r="B254" s="241"/>
      <c r="C254" s="241"/>
      <c r="D254" s="241"/>
      <c r="E254" s="241"/>
      <c r="F254" s="241"/>
      <c r="G254" s="242"/>
      <c r="H254" s="246">
        <f>SUM(H255:K257)</f>
        <v>0</v>
      </c>
      <c r="I254" s="246"/>
      <c r="J254" s="246"/>
      <c r="K254" s="246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33" t="s">
        <v>122</v>
      </c>
      <c r="B255" s="234"/>
      <c r="C255" s="234"/>
      <c r="D255" s="234"/>
      <c r="E255" s="234"/>
      <c r="F255" s="234"/>
      <c r="G255" s="235"/>
      <c r="H255" s="236"/>
      <c r="I255" s="236"/>
      <c r="J255" s="236"/>
      <c r="K255" s="236"/>
      <c r="L255" s="237"/>
      <c r="M255" s="237"/>
      <c r="N255" s="237"/>
      <c r="O255" s="237"/>
      <c r="P255" s="237"/>
      <c r="Q255" s="237"/>
      <c r="R255" s="237"/>
      <c r="S255" s="21"/>
    </row>
    <row r="256" spans="1:19" ht="18" customHeight="1">
      <c r="A256" s="233" t="s">
        <v>121</v>
      </c>
      <c r="B256" s="234"/>
      <c r="C256" s="234"/>
      <c r="D256" s="234"/>
      <c r="E256" s="234"/>
      <c r="F256" s="234"/>
      <c r="G256" s="235"/>
      <c r="H256" s="236"/>
      <c r="I256" s="236"/>
      <c r="J256" s="236"/>
      <c r="K256" s="236"/>
      <c r="L256" s="238"/>
      <c r="M256" s="238"/>
      <c r="N256" s="238"/>
      <c r="O256" s="238"/>
      <c r="P256" s="238"/>
      <c r="Q256" s="238"/>
      <c r="R256" s="238"/>
      <c r="S256" s="21"/>
    </row>
    <row r="257" spans="1:19">
      <c r="A257" s="233" t="s">
        <v>120</v>
      </c>
      <c r="B257" s="234"/>
      <c r="C257" s="234"/>
      <c r="D257" s="234"/>
      <c r="E257" s="234"/>
      <c r="F257" s="234"/>
      <c r="G257" s="235"/>
      <c r="H257" s="236"/>
      <c r="I257" s="236"/>
      <c r="J257" s="236"/>
      <c r="K257" s="236"/>
      <c r="L257" s="239"/>
      <c r="M257" s="239"/>
      <c r="N257" s="239"/>
      <c r="O257" s="239"/>
      <c r="P257" s="239"/>
      <c r="Q257" s="239"/>
      <c r="R257" s="239"/>
      <c r="S257" s="21"/>
    </row>
    <row r="258" spans="1:19" ht="18.75">
      <c r="A258" s="147" t="s">
        <v>206</v>
      </c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21"/>
    </row>
    <row r="259" spans="1:19">
      <c r="A259" s="187" t="s">
        <v>207</v>
      </c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9"/>
      <c r="S259" s="21"/>
    </row>
    <row r="260" spans="1:19" ht="34.5" customHeight="1">
      <c r="A260" s="232" t="s">
        <v>152</v>
      </c>
      <c r="B260" s="232"/>
      <c r="C260" s="232"/>
      <c r="D260" s="232"/>
      <c r="E260" s="232"/>
      <c r="F260" s="232"/>
      <c r="G260" s="232"/>
      <c r="H260" s="232"/>
      <c r="I260" s="232"/>
      <c r="J260" s="252" t="s">
        <v>208</v>
      </c>
      <c r="K260" s="239"/>
      <c r="L260" s="239"/>
      <c r="M260" s="239"/>
      <c r="N260" s="239"/>
      <c r="O260" s="253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247"/>
      <c r="B261" s="247"/>
      <c r="C261" s="247"/>
      <c r="D261" s="247"/>
      <c r="E261" s="247"/>
      <c r="F261" s="247"/>
      <c r="G261" s="247"/>
      <c r="H261" s="247"/>
      <c r="I261" s="247"/>
      <c r="J261" s="248"/>
      <c r="K261" s="249"/>
      <c r="L261" s="249"/>
      <c r="M261" s="249"/>
      <c r="N261" s="249"/>
      <c r="O261" s="250"/>
      <c r="P261" s="48"/>
      <c r="Q261" s="48"/>
      <c r="R261" s="67"/>
      <c r="S261" s="21"/>
    </row>
    <row r="262" spans="1:19" ht="18.75">
      <c r="A262" s="247"/>
      <c r="B262" s="247"/>
      <c r="C262" s="247"/>
      <c r="D262" s="247"/>
      <c r="E262" s="247"/>
      <c r="F262" s="247"/>
      <c r="G262" s="247"/>
      <c r="H262" s="247"/>
      <c r="I262" s="247"/>
      <c r="J262" s="248"/>
      <c r="K262" s="249"/>
      <c r="L262" s="249"/>
      <c r="M262" s="249"/>
      <c r="N262" s="249"/>
      <c r="O262" s="250"/>
      <c r="P262" s="48"/>
      <c r="Q262" s="48"/>
      <c r="R262" s="67"/>
      <c r="S262" s="21"/>
    </row>
    <row r="263" spans="1:19" ht="18.75">
      <c r="A263" s="247"/>
      <c r="B263" s="247"/>
      <c r="C263" s="247"/>
      <c r="D263" s="247"/>
      <c r="E263" s="247"/>
      <c r="F263" s="247"/>
      <c r="G263" s="247"/>
      <c r="H263" s="247"/>
      <c r="I263" s="247"/>
      <c r="J263" s="248"/>
      <c r="K263" s="249"/>
      <c r="L263" s="249"/>
      <c r="M263" s="249"/>
      <c r="N263" s="249"/>
      <c r="O263" s="250"/>
      <c r="P263" s="48"/>
      <c r="Q263" s="48"/>
      <c r="R263" s="67"/>
      <c r="S263" s="21"/>
    </row>
    <row r="264" spans="1:19" ht="18.75">
      <c r="A264" s="247"/>
      <c r="B264" s="247"/>
      <c r="C264" s="247"/>
      <c r="D264" s="247"/>
      <c r="E264" s="247"/>
      <c r="F264" s="247"/>
      <c r="G264" s="247"/>
      <c r="H264" s="247"/>
      <c r="I264" s="247"/>
      <c r="J264" s="248"/>
      <c r="K264" s="249"/>
      <c r="L264" s="249"/>
      <c r="M264" s="249"/>
      <c r="N264" s="249"/>
      <c r="O264" s="250"/>
      <c r="P264" s="48"/>
      <c r="Q264" s="48"/>
      <c r="R264" s="67"/>
      <c r="S264" s="21"/>
    </row>
    <row r="265" spans="1:19" ht="18.75">
      <c r="A265" s="247"/>
      <c r="B265" s="247"/>
      <c r="C265" s="247"/>
      <c r="D265" s="247"/>
      <c r="E265" s="247"/>
      <c r="F265" s="247"/>
      <c r="G265" s="247"/>
      <c r="H265" s="247"/>
      <c r="I265" s="247"/>
      <c r="J265" s="248"/>
      <c r="K265" s="249"/>
      <c r="L265" s="249"/>
      <c r="M265" s="249"/>
      <c r="N265" s="249"/>
      <c r="O265" s="250"/>
      <c r="P265" s="48"/>
      <c r="Q265" s="48"/>
      <c r="R265" s="67"/>
      <c r="S265" s="21"/>
    </row>
    <row r="266" spans="1:19">
      <c r="A266" s="256" t="s">
        <v>211</v>
      </c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8"/>
      <c r="R266" s="110">
        <f>SUM(R261:R265)</f>
        <v>0</v>
      </c>
      <c r="S266" s="21"/>
    </row>
    <row r="267" spans="1:19">
      <c r="A267" s="187" t="s">
        <v>213</v>
      </c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9"/>
      <c r="S267" s="21"/>
    </row>
    <row r="268" spans="1:19" ht="38.25">
      <c r="A268" s="259" t="s">
        <v>152</v>
      </c>
      <c r="B268" s="259"/>
      <c r="C268" s="259"/>
      <c r="D268" s="259"/>
      <c r="E268" s="259"/>
      <c r="F268" s="260" t="s">
        <v>212</v>
      </c>
      <c r="G268" s="259"/>
      <c r="H268" s="259"/>
      <c r="I268" s="259"/>
      <c r="J268" s="259"/>
      <c r="K268" s="259" t="s">
        <v>208</v>
      </c>
      <c r="L268" s="259"/>
      <c r="M268" s="259"/>
      <c r="N268" s="259"/>
      <c r="O268" s="259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251"/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48"/>
      <c r="Q269" s="48"/>
      <c r="R269" s="67"/>
      <c r="S269" s="21"/>
    </row>
    <row r="270" spans="1:19" ht="18.75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48"/>
      <c r="Q270" s="48"/>
      <c r="R270" s="67"/>
      <c r="S270" s="21"/>
    </row>
    <row r="271" spans="1:19" ht="18.75">
      <c r="A271" s="251"/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48"/>
      <c r="Q271" s="48"/>
      <c r="R271" s="67"/>
      <c r="S271" s="21"/>
    </row>
    <row r="272" spans="1:19" ht="18.75">
      <c r="A272" s="251"/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48"/>
      <c r="Q272" s="48"/>
      <c r="R272" s="67"/>
      <c r="S272" s="21"/>
    </row>
    <row r="273" spans="1:19" ht="18.75">
      <c r="A273" s="251"/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48"/>
      <c r="Q273" s="48"/>
      <c r="R273" s="67"/>
      <c r="S273" s="21"/>
    </row>
    <row r="274" spans="1:19">
      <c r="A274" s="256" t="s">
        <v>211</v>
      </c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8"/>
      <c r="R274" s="110">
        <f>SUM(R269:R273)</f>
        <v>0</v>
      </c>
      <c r="S274" s="21"/>
    </row>
    <row r="275" spans="1:19" ht="18.75" customHeight="1">
      <c r="A275" s="144" t="s">
        <v>119</v>
      </c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21"/>
    </row>
    <row r="276" spans="1:19" ht="93" customHeight="1">
      <c r="A276" s="254" t="s">
        <v>214</v>
      </c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133" t="s">
        <v>118</v>
      </c>
      <c r="N277" s="133"/>
      <c r="O277" s="133"/>
      <c r="P277" s="133"/>
      <c r="Q277" s="133"/>
      <c r="R277" s="133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A273:E273"/>
    <mergeCell ref="F273:J273"/>
    <mergeCell ref="K273:O273"/>
    <mergeCell ref="A275:R275"/>
    <mergeCell ref="A276:R276"/>
    <mergeCell ref="A267:R267"/>
    <mergeCell ref="A266:Q266"/>
    <mergeCell ref="A274:Q274"/>
    <mergeCell ref="A268:E268"/>
    <mergeCell ref="F268:J268"/>
    <mergeCell ref="K268:O268"/>
    <mergeCell ref="A269:E269"/>
    <mergeCell ref="F269:J269"/>
    <mergeCell ref="K269:O269"/>
    <mergeCell ref="A270:E270"/>
    <mergeCell ref="F270:J270"/>
    <mergeCell ref="K270:O270"/>
    <mergeCell ref="A271:E271"/>
    <mergeCell ref="F271:J271"/>
    <mergeCell ref="K271:O271"/>
    <mergeCell ref="A264:I264"/>
    <mergeCell ref="J264:O264"/>
    <mergeCell ref="A265:I265"/>
    <mergeCell ref="J265:O265"/>
    <mergeCell ref="A272:E272"/>
    <mergeCell ref="F272:J272"/>
    <mergeCell ref="K272:O272"/>
    <mergeCell ref="A258:R258"/>
    <mergeCell ref="A259:R259"/>
    <mergeCell ref="A260:I260"/>
    <mergeCell ref="J260:O260"/>
    <mergeCell ref="A261:I261"/>
    <mergeCell ref="J261:O261"/>
    <mergeCell ref="A262:I262"/>
    <mergeCell ref="J262:O262"/>
    <mergeCell ref="A263:I263"/>
    <mergeCell ref="J263:O263"/>
    <mergeCell ref="A255:G255"/>
    <mergeCell ref="H255:K255"/>
    <mergeCell ref="L255:R257"/>
    <mergeCell ref="A256:G256"/>
    <mergeCell ref="H256:K256"/>
    <mergeCell ref="A257:G257"/>
    <mergeCell ref="H257:K257"/>
    <mergeCell ref="A253:G253"/>
    <mergeCell ref="H253:K253"/>
    <mergeCell ref="L253:P253"/>
    <mergeCell ref="A254:G254"/>
    <mergeCell ref="H254:K254"/>
    <mergeCell ref="A249:P249"/>
    <mergeCell ref="A250:P250"/>
    <mergeCell ref="A251:P251"/>
    <mergeCell ref="Q251:R251"/>
    <mergeCell ref="A252:G252"/>
    <mergeCell ref="H252:K252"/>
    <mergeCell ref="L252:P252"/>
    <mergeCell ref="J247:K247"/>
    <mergeCell ref="L247:M247"/>
    <mergeCell ref="O247:P247"/>
    <mergeCell ref="A247:I247"/>
    <mergeCell ref="J248:K248"/>
    <mergeCell ref="L248:M248"/>
    <mergeCell ref="O248:P248"/>
    <mergeCell ref="A248:I248"/>
    <mergeCell ref="J245:K245"/>
    <mergeCell ref="L245:M245"/>
    <mergeCell ref="O245:P245"/>
    <mergeCell ref="A245:I245"/>
    <mergeCell ref="J246:K246"/>
    <mergeCell ref="L246:M246"/>
    <mergeCell ref="O246:P246"/>
    <mergeCell ref="A246:I246"/>
    <mergeCell ref="J243:K243"/>
    <mergeCell ref="L243:M243"/>
    <mergeCell ref="O243:P243"/>
    <mergeCell ref="J244:K244"/>
    <mergeCell ref="L244:M244"/>
    <mergeCell ref="O244:P244"/>
    <mergeCell ref="A244:I244"/>
    <mergeCell ref="J240:K240"/>
    <mergeCell ref="L240:M240"/>
    <mergeCell ref="O240:P240"/>
    <mergeCell ref="J241:K241"/>
    <mergeCell ref="L241:M241"/>
    <mergeCell ref="O241:P241"/>
    <mergeCell ref="J242:K242"/>
    <mergeCell ref="L242:M242"/>
    <mergeCell ref="O242:P242"/>
    <mergeCell ref="J238:K238"/>
    <mergeCell ref="L238:M238"/>
    <mergeCell ref="O238:P238"/>
    <mergeCell ref="A238:I238"/>
    <mergeCell ref="J239:K239"/>
    <mergeCell ref="L239:M239"/>
    <mergeCell ref="O239:P239"/>
    <mergeCell ref="A235:F235"/>
    <mergeCell ref="G235:I235"/>
    <mergeCell ref="J235:K235"/>
    <mergeCell ref="L235:M235"/>
    <mergeCell ref="O235:P235"/>
    <mergeCell ref="A236:P236"/>
    <mergeCell ref="A237:P237"/>
    <mergeCell ref="Q237:R237"/>
    <mergeCell ref="A233:F233"/>
    <mergeCell ref="G233:I233"/>
    <mergeCell ref="J233:K233"/>
    <mergeCell ref="L233:M233"/>
    <mergeCell ref="O233:P233"/>
    <mergeCell ref="A234:F234"/>
    <mergeCell ref="G234:I234"/>
    <mergeCell ref="J234:K234"/>
    <mergeCell ref="L234:M234"/>
    <mergeCell ref="O234:P234"/>
    <mergeCell ref="A231:F231"/>
    <mergeCell ref="G231:I231"/>
    <mergeCell ref="J231:K231"/>
    <mergeCell ref="L231:M231"/>
    <mergeCell ref="O231:P231"/>
    <mergeCell ref="A232:F232"/>
    <mergeCell ref="G232:I232"/>
    <mergeCell ref="J232:K232"/>
    <mergeCell ref="L232:M232"/>
    <mergeCell ref="O232:P232"/>
    <mergeCell ref="A229:F229"/>
    <mergeCell ref="G229:I229"/>
    <mergeCell ref="J229:K229"/>
    <mergeCell ref="L229:M229"/>
    <mergeCell ref="O229:P229"/>
    <mergeCell ref="A230:F230"/>
    <mergeCell ref="G230:I230"/>
    <mergeCell ref="J230:K230"/>
    <mergeCell ref="L230:M230"/>
    <mergeCell ref="O230:P230"/>
    <mergeCell ref="A227:F227"/>
    <mergeCell ref="G227:I227"/>
    <mergeCell ref="J227:K227"/>
    <mergeCell ref="L227:M227"/>
    <mergeCell ref="O227:P227"/>
    <mergeCell ref="A228:F228"/>
    <mergeCell ref="G228:I228"/>
    <mergeCell ref="J228:K228"/>
    <mergeCell ref="L228:M228"/>
    <mergeCell ref="O228:P228"/>
    <mergeCell ref="A225:F225"/>
    <mergeCell ref="G225:I225"/>
    <mergeCell ref="J225:K225"/>
    <mergeCell ref="L225:M225"/>
    <mergeCell ref="O225:P225"/>
    <mergeCell ref="A226:F226"/>
    <mergeCell ref="G226:I226"/>
    <mergeCell ref="J226:K226"/>
    <mergeCell ref="L226:M226"/>
    <mergeCell ref="O226:P226"/>
    <mergeCell ref="J222:K222"/>
    <mergeCell ref="L222:M222"/>
    <mergeCell ref="O222:P222"/>
    <mergeCell ref="A222:I222"/>
    <mergeCell ref="A223:P223"/>
    <mergeCell ref="A224:P224"/>
    <mergeCell ref="Q224:R224"/>
    <mergeCell ref="J220:K220"/>
    <mergeCell ref="L220:M220"/>
    <mergeCell ref="O220:P220"/>
    <mergeCell ref="A220:I220"/>
    <mergeCell ref="J221:K221"/>
    <mergeCell ref="L221:M221"/>
    <mergeCell ref="O221:P221"/>
    <mergeCell ref="A221:I221"/>
    <mergeCell ref="J218:K218"/>
    <mergeCell ref="L218:M218"/>
    <mergeCell ref="O218:P218"/>
    <mergeCell ref="A218:I218"/>
    <mergeCell ref="J219:K219"/>
    <mergeCell ref="L219:M219"/>
    <mergeCell ref="O219:P219"/>
    <mergeCell ref="A219:I219"/>
    <mergeCell ref="J216:K216"/>
    <mergeCell ref="L216:M216"/>
    <mergeCell ref="O216:P216"/>
    <mergeCell ref="J217:K217"/>
    <mergeCell ref="L217:M217"/>
    <mergeCell ref="O217:P217"/>
    <mergeCell ref="A217:I217"/>
    <mergeCell ref="J213:K213"/>
    <mergeCell ref="L213:M213"/>
    <mergeCell ref="O213:P213"/>
    <mergeCell ref="J214:K214"/>
    <mergeCell ref="L214:M214"/>
    <mergeCell ref="O214:P214"/>
    <mergeCell ref="J215:K215"/>
    <mergeCell ref="L215:M215"/>
    <mergeCell ref="O215:P215"/>
    <mergeCell ref="A210:R210"/>
    <mergeCell ref="A211:P211"/>
    <mergeCell ref="Q211:R211"/>
    <mergeCell ref="A209:R209"/>
    <mergeCell ref="J212:K212"/>
    <mergeCell ref="L212:M212"/>
    <mergeCell ref="O212:P212"/>
    <mergeCell ref="A208:R208"/>
    <mergeCell ref="A207:P207"/>
    <mergeCell ref="J205:K205"/>
    <mergeCell ref="L205:M205"/>
    <mergeCell ref="O205:P205"/>
    <mergeCell ref="A205:I205"/>
    <mergeCell ref="A203:I203"/>
    <mergeCell ref="J200:K200"/>
    <mergeCell ref="L200:M200"/>
    <mergeCell ref="O200:P200"/>
    <mergeCell ref="A200:I200"/>
    <mergeCell ref="J201:K201"/>
    <mergeCell ref="L201:M201"/>
    <mergeCell ref="O201:P201"/>
    <mergeCell ref="A201:I201"/>
    <mergeCell ref="J202:K202"/>
    <mergeCell ref="L202:M202"/>
    <mergeCell ref="O202:P202"/>
    <mergeCell ref="A202:I202"/>
    <mergeCell ref="J203:K203"/>
    <mergeCell ref="L203:M203"/>
    <mergeCell ref="O203:P203"/>
    <mergeCell ref="J204:K204"/>
    <mergeCell ref="L204:M204"/>
    <mergeCell ref="O204:P204"/>
    <mergeCell ref="A204:I204"/>
    <mergeCell ref="J198:K198"/>
    <mergeCell ref="L198:M198"/>
    <mergeCell ref="O198:P198"/>
    <mergeCell ref="A198:I198"/>
    <mergeCell ref="J199:K199"/>
    <mergeCell ref="L199:M199"/>
    <mergeCell ref="O199:P199"/>
    <mergeCell ref="A199:I199"/>
    <mergeCell ref="J196:K196"/>
    <mergeCell ref="L196:M196"/>
    <mergeCell ref="O196:P196"/>
    <mergeCell ref="A196:I196"/>
    <mergeCell ref="J197:K197"/>
    <mergeCell ref="L197:M197"/>
    <mergeCell ref="O197:P197"/>
    <mergeCell ref="A197:I197"/>
    <mergeCell ref="A193:P193"/>
    <mergeCell ref="A194:P194"/>
    <mergeCell ref="Q194:R194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5:I195"/>
    <mergeCell ref="A192:F192"/>
    <mergeCell ref="G192:I192"/>
    <mergeCell ref="J192:K192"/>
    <mergeCell ref="L192:M192"/>
    <mergeCell ref="O192:P192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J178:K178"/>
    <mergeCell ref="L178:M178"/>
    <mergeCell ref="O178:P178"/>
    <mergeCell ref="A178:I178"/>
    <mergeCell ref="J179:K179"/>
    <mergeCell ref="L179:M179"/>
    <mergeCell ref="O179:P179"/>
    <mergeCell ref="A179:I179"/>
    <mergeCell ref="J176:K176"/>
    <mergeCell ref="L176:M176"/>
    <mergeCell ref="O176:P176"/>
    <mergeCell ref="A176:I176"/>
    <mergeCell ref="J177:K177"/>
    <mergeCell ref="L177:M177"/>
    <mergeCell ref="O177:P177"/>
    <mergeCell ref="A177:I177"/>
    <mergeCell ref="J174:K174"/>
    <mergeCell ref="L174:M174"/>
    <mergeCell ref="O174:P174"/>
    <mergeCell ref="A174:I174"/>
    <mergeCell ref="J175:K175"/>
    <mergeCell ref="L175:M175"/>
    <mergeCell ref="O175:P175"/>
    <mergeCell ref="A175:I175"/>
    <mergeCell ref="J173:K173"/>
    <mergeCell ref="L173:M173"/>
    <mergeCell ref="O173:P173"/>
    <mergeCell ref="A173:I173"/>
    <mergeCell ref="A62:K62"/>
    <mergeCell ref="J172:K172"/>
    <mergeCell ref="L172:M172"/>
    <mergeCell ref="O172:P172"/>
    <mergeCell ref="A172:I172"/>
    <mergeCell ref="A63:K63"/>
    <mergeCell ref="J171:K171"/>
    <mergeCell ref="L171:M171"/>
    <mergeCell ref="O171:P171"/>
    <mergeCell ref="A171:I171"/>
    <mergeCell ref="A81:R81"/>
    <mergeCell ref="J170:K170"/>
    <mergeCell ref="L170:M170"/>
    <mergeCell ref="O170:P170"/>
    <mergeCell ref="A170:I170"/>
    <mergeCell ref="A82:Q82"/>
    <mergeCell ref="A167:R167"/>
    <mergeCell ref="A168:P168"/>
    <mergeCell ref="Q168:R168"/>
    <mergeCell ref="J169:K169"/>
    <mergeCell ref="L169:M169"/>
    <mergeCell ref="O169:P169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69:I169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6:I156"/>
    <mergeCell ref="J156:K156"/>
    <mergeCell ref="L156:M156"/>
    <mergeCell ref="N156:O156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5:I155"/>
    <mergeCell ref="J155:K155"/>
    <mergeCell ref="L155:M155"/>
    <mergeCell ref="N155:O155"/>
    <mergeCell ref="A149:I149"/>
    <mergeCell ref="J149:K149"/>
    <mergeCell ref="L149:M149"/>
    <mergeCell ref="N149:O149"/>
    <mergeCell ref="A151:O151"/>
    <mergeCell ref="P151:Q151"/>
    <mergeCell ref="R151:R152"/>
    <mergeCell ref="A152:I152"/>
    <mergeCell ref="J152:K152"/>
    <mergeCell ref="L152:M152"/>
    <mergeCell ref="N152:O152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8:I148"/>
    <mergeCell ref="J148:K148"/>
    <mergeCell ref="L148:M148"/>
    <mergeCell ref="N148:O148"/>
    <mergeCell ref="A143:I143"/>
    <mergeCell ref="J143:K143"/>
    <mergeCell ref="L143:M143"/>
    <mergeCell ref="N143:O143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42:I142"/>
    <mergeCell ref="J142:K142"/>
    <mergeCell ref="L142:M142"/>
    <mergeCell ref="N142:O142"/>
    <mergeCell ref="A131:H131"/>
    <mergeCell ref="L131:Q131"/>
    <mergeCell ref="A132:H132"/>
    <mergeCell ref="L132:Q132"/>
    <mergeCell ref="A133:Q133"/>
    <mergeCell ref="A134:Q134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29:H129"/>
    <mergeCell ref="L129:Q129"/>
    <mergeCell ref="A130:H130"/>
    <mergeCell ref="L130:Q130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05:H105"/>
    <mergeCell ref="L105:Q105"/>
    <mergeCell ref="A106:H106"/>
    <mergeCell ref="L106:Q106"/>
    <mergeCell ref="A107:Q107"/>
    <mergeCell ref="A108:Q108"/>
    <mergeCell ref="A109:H109"/>
    <mergeCell ref="L109:Q109"/>
    <mergeCell ref="A110:H110"/>
    <mergeCell ref="L110:Q110"/>
    <mergeCell ref="A94:Q94"/>
    <mergeCell ref="A95:Q95"/>
    <mergeCell ref="A96:H96"/>
    <mergeCell ref="L96:Q96"/>
    <mergeCell ref="A97:H97"/>
    <mergeCell ref="L97:Q97"/>
    <mergeCell ref="A103:H103"/>
    <mergeCell ref="L103:Q103"/>
    <mergeCell ref="A104:H104"/>
    <mergeCell ref="L104:Q104"/>
    <mergeCell ref="A84:H84"/>
    <mergeCell ref="L84:Q84"/>
    <mergeCell ref="A90:H90"/>
    <mergeCell ref="L90:Q90"/>
    <mergeCell ref="A91:H91"/>
    <mergeCell ref="L91:Q91"/>
    <mergeCell ref="A92:H92"/>
    <mergeCell ref="L92:Q92"/>
    <mergeCell ref="A93:H93"/>
    <mergeCell ref="L93:Q93"/>
    <mergeCell ref="A76:K76"/>
    <mergeCell ref="L76:M76"/>
    <mergeCell ref="N76:O76"/>
    <mergeCell ref="L77:M77"/>
    <mergeCell ref="N77:O77"/>
    <mergeCell ref="L78:M78"/>
    <mergeCell ref="N78:O78"/>
    <mergeCell ref="A83:H83"/>
    <mergeCell ref="L83:Q83"/>
    <mergeCell ref="A73:K73"/>
    <mergeCell ref="L73:M73"/>
    <mergeCell ref="N73:O73"/>
    <mergeCell ref="A74:K74"/>
    <mergeCell ref="L74:M74"/>
    <mergeCell ref="N74:O74"/>
    <mergeCell ref="A75:K75"/>
    <mergeCell ref="L75:M75"/>
    <mergeCell ref="N75:O75"/>
    <mergeCell ref="L69:M69"/>
    <mergeCell ref="N69:O69"/>
    <mergeCell ref="A70:K70"/>
    <mergeCell ref="L70:O70"/>
    <mergeCell ref="A71:K71"/>
    <mergeCell ref="L71:M71"/>
    <mergeCell ref="N71:O71"/>
    <mergeCell ref="A72:K72"/>
    <mergeCell ref="L72:M72"/>
    <mergeCell ref="N72:O72"/>
    <mergeCell ref="A66:K66"/>
    <mergeCell ref="L66:M66"/>
    <mergeCell ref="N66:O66"/>
    <mergeCell ref="A67:K67"/>
    <mergeCell ref="L67:M67"/>
    <mergeCell ref="N67:O67"/>
    <mergeCell ref="A68:K68"/>
    <mergeCell ref="L68:M68"/>
    <mergeCell ref="N68:O68"/>
    <mergeCell ref="L61:M61"/>
    <mergeCell ref="N61:O61"/>
    <mergeCell ref="L62:O62"/>
    <mergeCell ref="L63:M63"/>
    <mergeCell ref="N63:O63"/>
    <mergeCell ref="A64:K64"/>
    <mergeCell ref="L64:M64"/>
    <mergeCell ref="N64:O64"/>
    <mergeCell ref="A65:K65"/>
    <mergeCell ref="L65:M65"/>
    <mergeCell ref="N65:O65"/>
    <mergeCell ref="A58:K58"/>
    <mergeCell ref="L58:M58"/>
    <mergeCell ref="N58:O58"/>
    <mergeCell ref="A59:K59"/>
    <mergeCell ref="L59:M59"/>
    <mergeCell ref="N59:O59"/>
    <mergeCell ref="A60:K60"/>
    <mergeCell ref="L60:M60"/>
    <mergeCell ref="N60:O60"/>
    <mergeCell ref="A55:K55"/>
    <mergeCell ref="L55:M55"/>
    <mergeCell ref="N55:O55"/>
    <mergeCell ref="A56:K56"/>
    <mergeCell ref="L56:M56"/>
    <mergeCell ref="N56:O56"/>
    <mergeCell ref="A57:K57"/>
    <mergeCell ref="L57:M57"/>
    <mergeCell ref="N57:O57"/>
    <mergeCell ref="A53:R53"/>
    <mergeCell ref="A54:K54"/>
    <mergeCell ref="L54:O54"/>
    <mergeCell ref="A47:I47"/>
    <mergeCell ref="J47:K47"/>
    <mergeCell ref="L47:M47"/>
    <mergeCell ref="N47:O47"/>
    <mergeCell ref="A48:I48"/>
    <mergeCell ref="J48:K48"/>
    <mergeCell ref="L48:M48"/>
    <mergeCell ref="N48:O48"/>
    <mergeCell ref="A45:I45"/>
    <mergeCell ref="J45:K45"/>
    <mergeCell ref="L45:M45"/>
    <mergeCell ref="N45:O45"/>
    <mergeCell ref="A46:I46"/>
    <mergeCell ref="J46:K46"/>
    <mergeCell ref="L46:M46"/>
    <mergeCell ref="N46:O46"/>
    <mergeCell ref="A42:I42"/>
    <mergeCell ref="J42:K42"/>
    <mergeCell ref="L42:M42"/>
    <mergeCell ref="N42:O42"/>
    <mergeCell ref="A43:I43"/>
    <mergeCell ref="J43:K43"/>
    <mergeCell ref="L43:M43"/>
    <mergeCell ref="N43:O43"/>
    <mergeCell ref="A44:I44"/>
    <mergeCell ref="J44:K44"/>
    <mergeCell ref="L44:M44"/>
    <mergeCell ref="N44:O44"/>
    <mergeCell ref="A39:I39"/>
    <mergeCell ref="J39:K39"/>
    <mergeCell ref="L39:M39"/>
    <mergeCell ref="N39:O39"/>
    <mergeCell ref="A40:I40"/>
    <mergeCell ref="J40:K40"/>
    <mergeCell ref="L40:M40"/>
    <mergeCell ref="N40:O40"/>
    <mergeCell ref="A41:I41"/>
    <mergeCell ref="J41:K41"/>
    <mergeCell ref="L41:M41"/>
    <mergeCell ref="N41:O41"/>
    <mergeCell ref="A35:I35"/>
    <mergeCell ref="J35:K35"/>
    <mergeCell ref="L35:M35"/>
    <mergeCell ref="N35:O35"/>
    <mergeCell ref="A37:O37"/>
    <mergeCell ref="P37:Q37"/>
    <mergeCell ref="R37:R38"/>
    <mergeCell ref="A38:I38"/>
    <mergeCell ref="J38:K38"/>
    <mergeCell ref="L38:M38"/>
    <mergeCell ref="N38:O38"/>
    <mergeCell ref="A32:I32"/>
    <mergeCell ref="J32:K32"/>
    <mergeCell ref="L32:M32"/>
    <mergeCell ref="N32:O32"/>
    <mergeCell ref="A33:I33"/>
    <mergeCell ref="J33:K33"/>
    <mergeCell ref="L33:M33"/>
    <mergeCell ref="N33:O33"/>
    <mergeCell ref="A34:I34"/>
    <mergeCell ref="J34:K34"/>
    <mergeCell ref="L34:M34"/>
    <mergeCell ref="N34:O34"/>
    <mergeCell ref="A29:I29"/>
    <mergeCell ref="J29:K29"/>
    <mergeCell ref="L29:M29"/>
    <mergeCell ref="N29:O29"/>
    <mergeCell ref="A30:I30"/>
    <mergeCell ref="J30:K30"/>
    <mergeCell ref="L30:M30"/>
    <mergeCell ref="N30:O30"/>
    <mergeCell ref="A31:I31"/>
    <mergeCell ref="J31:K31"/>
    <mergeCell ref="L31:M31"/>
    <mergeCell ref="N31:O31"/>
    <mergeCell ref="J26:K26"/>
    <mergeCell ref="L26:M26"/>
    <mergeCell ref="N26:O26"/>
    <mergeCell ref="A27:I27"/>
    <mergeCell ref="J27:K27"/>
    <mergeCell ref="L27:M27"/>
    <mergeCell ref="N27:O27"/>
    <mergeCell ref="A28:I28"/>
    <mergeCell ref="J28:K28"/>
    <mergeCell ref="L28:M28"/>
    <mergeCell ref="N28:O28"/>
    <mergeCell ref="A18:H18"/>
    <mergeCell ref="I18:J18"/>
    <mergeCell ref="K18:L18"/>
    <mergeCell ref="M18:N18"/>
    <mergeCell ref="A19:H19"/>
    <mergeCell ref="I19:J19"/>
    <mergeCell ref="K19:L19"/>
    <mergeCell ref="M19:N19"/>
    <mergeCell ref="A23:R23"/>
    <mergeCell ref="A17:H17"/>
    <mergeCell ref="I17:J17"/>
    <mergeCell ref="A2:R2"/>
    <mergeCell ref="A3:I3"/>
    <mergeCell ref="J3:O3"/>
    <mergeCell ref="P3:Q3"/>
    <mergeCell ref="A4:I4"/>
    <mergeCell ref="J4:O4"/>
    <mergeCell ref="P4:Q4"/>
    <mergeCell ref="A12:H12"/>
    <mergeCell ref="K17:L17"/>
    <mergeCell ref="M17:N17"/>
    <mergeCell ref="A14:H14"/>
    <mergeCell ref="I14:J14"/>
    <mergeCell ref="K14:L14"/>
    <mergeCell ref="M14:N14"/>
    <mergeCell ref="A15:H15"/>
    <mergeCell ref="I15:J15"/>
    <mergeCell ref="K15:L15"/>
    <mergeCell ref="M15:N15"/>
    <mergeCell ref="A9:H9"/>
    <mergeCell ref="I9:J9"/>
    <mergeCell ref="K9:L9"/>
    <mergeCell ref="M9:N9"/>
    <mergeCell ref="I12:J12"/>
    <mergeCell ref="K12:L12"/>
    <mergeCell ref="M12:N12"/>
    <mergeCell ref="A10:H10"/>
    <mergeCell ref="I10:J10"/>
    <mergeCell ref="K10:L10"/>
    <mergeCell ref="M10:N10"/>
    <mergeCell ref="A11:H11"/>
    <mergeCell ref="I11:J11"/>
    <mergeCell ref="K11:L11"/>
    <mergeCell ref="A240:I240"/>
    <mergeCell ref="A241:I241"/>
    <mergeCell ref="A242:I242"/>
    <mergeCell ref="A243:I243"/>
    <mergeCell ref="A22:R22"/>
    <mergeCell ref="A136:R136"/>
    <mergeCell ref="A165:R165"/>
    <mergeCell ref="A166:R166"/>
    <mergeCell ref="A212:I212"/>
    <mergeCell ref="A213:I213"/>
    <mergeCell ref="A51:R51"/>
    <mergeCell ref="A52:R52"/>
    <mergeCell ref="A79:R79"/>
    <mergeCell ref="A80:R80"/>
    <mergeCell ref="A135:R135"/>
    <mergeCell ref="A239:I239"/>
    <mergeCell ref="A24:O24"/>
    <mergeCell ref="P24:Q24"/>
    <mergeCell ref="R24:R25"/>
    <mergeCell ref="A25:I25"/>
    <mergeCell ref="J25:K25"/>
    <mergeCell ref="L25:M25"/>
    <mergeCell ref="N25:O25"/>
    <mergeCell ref="A26:I26"/>
    <mergeCell ref="J5:R5"/>
    <mergeCell ref="A214:I214"/>
    <mergeCell ref="A215:I215"/>
    <mergeCell ref="A216:I216"/>
    <mergeCell ref="A206:P206"/>
    <mergeCell ref="A6:E6"/>
    <mergeCell ref="F6:H6"/>
    <mergeCell ref="I6:M6"/>
    <mergeCell ref="N6:R6"/>
    <mergeCell ref="A5:I5"/>
    <mergeCell ref="A21:R21"/>
    <mergeCell ref="A13:H13"/>
    <mergeCell ref="I13:J13"/>
    <mergeCell ref="K13:L13"/>
    <mergeCell ref="M13:N13"/>
    <mergeCell ref="A16:H16"/>
    <mergeCell ref="I16:J16"/>
    <mergeCell ref="K16:L16"/>
    <mergeCell ref="M16:N16"/>
    <mergeCell ref="M11:N11"/>
    <mergeCell ref="A7:R7"/>
    <mergeCell ref="A8:O8"/>
    <mergeCell ref="P8:Q8"/>
    <mergeCell ref="R8:R9"/>
    <mergeCell ref="M277:R277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  <mergeCell ref="A124:H124"/>
    <mergeCell ref="L124:Q124"/>
    <mergeCell ref="A116:H116"/>
    <mergeCell ref="L116:Q116"/>
    <mergeCell ref="A117:H117"/>
    <mergeCell ref="L117:Q117"/>
    <mergeCell ref="A118:H118"/>
    <mergeCell ref="L118:Q118"/>
    <mergeCell ref="A119:H119"/>
    <mergeCell ref="L119:Q119"/>
    <mergeCell ref="A120:Q120"/>
    <mergeCell ref="A121:Q121"/>
    <mergeCell ref="A122:H122"/>
    <mergeCell ref="L122:Q122"/>
    <mergeCell ref="A123:H123"/>
    <mergeCell ref="L123:Q123"/>
  </mergeCells>
  <conditionalFormatting sqref="P24">
    <cfRule type="expression" dxfId="19" priority="4">
      <formula>$P$24=""</formula>
    </cfRule>
  </conditionalFormatting>
  <conditionalFormatting sqref="P138">
    <cfRule type="expression" dxfId="18" priority="3">
      <formula>$P$24=""</formula>
    </cfRule>
  </conditionalFormatting>
  <conditionalFormatting sqref="P151">
    <cfRule type="expression" dxfId="17" priority="2">
      <formula>$P$24=""</formula>
    </cfRule>
  </conditionalFormatting>
  <conditionalFormatting sqref="P8">
    <cfRule type="expression" dxfId="16" priority="1">
      <formula>$P$24=""</formula>
    </cfRule>
  </conditionalFormatting>
  <dataValidations count="1">
    <dataValidation type="list" allowBlank="1" showInputMessage="1" showErrorMessage="1" sqref="O170:P179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O183:P192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O196:P205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O213:P222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O226:P235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O239:P24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UYQ983229:UYR983238 VIM983229:VIN983238 VSI983229:VSJ983238 WCE983229:WCF983238 WMA983229:WMB983238 WVW983229:WVX983238">
      <formula1>"да, нет"</formula1>
    </dataValidation>
  </dataValidations>
  <pageMargins left="0.23622047244094491" right="0.23622047244094491" top="0.74803149606299213" bottom="0.74803149606299213" header="0.31496062992125984" footer="0.31496062992125984"/>
  <pageSetup paperSize="9" scale="65" fitToHeight="7" orientation="portrait" r:id="rId1"/>
  <rowBreaks count="3" manualBreakCount="3">
    <brk id="52" max="16383" man="1"/>
    <brk id="166" max="16383" man="1"/>
    <brk id="223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operator="greaterThanOrEqual" allowBlank="1" showInputMessage="1" showErrorMessage="1">
          <x14:formula1>
            <xm:f>0</xm:f>
          </x14:formula1>
          <xm:sqref>P10:R19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P26:R35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P39:R48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L56:O60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L64:O68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L72:O76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R84:R93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R97:R106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R110:R119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R123:R132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P140:R149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P153:R162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Q239:R248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Q170:R179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Q183:R192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Q213:R222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Q226:R235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Q253:R254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H253:K253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H255:K257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PGW983307:PHB983310 PQS983307:PQX983310 QAO983307:QAT983310 QKK983307:QKP983310 QUG983307:QUL983310 REC983307:REH983310 RNY983307:ROD983310 RXU983307:RXZ983310 SHQ983307:SHV983310 SRM983307:SRR983310 TBI983307:TBN983310 TLE983307:TLJ983310 TVA983307:TVF983310 UEW983307:UFB983310 UOS983307:UOX983310 UYO983307:UYT983310 VIK983307:VIP983310 VSG983307:VSL983310 WCC983307:WCH983310 WLY983307:WMD983310 Q196:R205</xm:sqref>
        </x14:dataValidation>
        <x14:dataValidation type="date" allowBlank="1" showInputMessage="1" showErrorMessage="1">
          <x14:formula1>
            <xm:f>36526</xm:f>
          </x14:formula1>
          <x14:formula2>
            <xm:f>54789</xm:f>
          </x14:formula2>
          <xm:sqref>K10:N19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L26:O35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L39:O48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L140:O149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L153:O162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J170:M179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J183:M192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J196:M205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J213:M222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J226:M235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J239:M248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TBF983229:TBI983238 TLB983229:TLE983238 TUX983229:TVA983238 UET983229:UEW983238 UOP983229:UOS983238 UYL983229:UYO983238 VIH983229:VIK983238 VSD983229:VSG983238 WBZ983229:WCC983238 WLV983229:WLY983238 WVR983229:WVU983238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80"/>
  <sheetViews>
    <sheetView view="pageBreakPreview" zoomScale="85" zoomScaleNormal="100" zoomScaleSheetLayoutView="85" workbookViewId="0">
      <selection activeCell="A123" sqref="A123:R132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165" t="s">
        <v>233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21"/>
    </row>
    <row r="3" spans="1:19" ht="19.5" customHeight="1">
      <c r="A3" s="166" t="s">
        <v>196</v>
      </c>
      <c r="B3" s="167"/>
      <c r="C3" s="167"/>
      <c r="D3" s="167"/>
      <c r="E3" s="167"/>
      <c r="F3" s="167"/>
      <c r="G3" s="167"/>
      <c r="H3" s="167"/>
      <c r="I3" s="168"/>
      <c r="J3" s="267">
        <f>РасшифровкиДата1!J3</f>
        <v>0</v>
      </c>
      <c r="K3" s="268"/>
      <c r="L3" s="268"/>
      <c r="M3" s="268"/>
      <c r="N3" s="268"/>
      <c r="O3" s="269"/>
      <c r="P3" s="172" t="s">
        <v>6</v>
      </c>
      <c r="Q3" s="172"/>
      <c r="R3" s="72">
        <f>РасшифровкиДата1!R3</f>
        <v>0</v>
      </c>
      <c r="S3" s="21"/>
    </row>
    <row r="4" spans="1:19" ht="19.5" customHeight="1">
      <c r="A4" s="143" t="s">
        <v>195</v>
      </c>
      <c r="B4" s="128"/>
      <c r="C4" s="128"/>
      <c r="D4" s="128"/>
      <c r="E4" s="128"/>
      <c r="F4" s="128"/>
      <c r="G4" s="128"/>
      <c r="H4" s="128"/>
      <c r="I4" s="129"/>
      <c r="J4" s="270">
        <f>DATE(YEAR(РасшифровкиДата1!J4),MONTH(РасшифровкиДата1!J4)-3,DAY(РасшифровкиДата1!J4))</f>
        <v>43831</v>
      </c>
      <c r="K4" s="271"/>
      <c r="L4" s="271"/>
      <c r="M4" s="271"/>
      <c r="N4" s="271"/>
      <c r="O4" s="271"/>
      <c r="P4" s="172" t="s">
        <v>194</v>
      </c>
      <c r="Q4" s="172"/>
      <c r="R4" s="73" t="s">
        <v>193</v>
      </c>
      <c r="S4" s="21"/>
    </row>
    <row r="5" spans="1:19" ht="19.5" customHeight="1">
      <c r="A5" s="143" t="s">
        <v>16</v>
      </c>
      <c r="B5" s="128"/>
      <c r="C5" s="128"/>
      <c r="D5" s="128"/>
      <c r="E5" s="128"/>
      <c r="F5" s="128"/>
      <c r="G5" s="128"/>
      <c r="H5" s="128"/>
      <c r="I5" s="129"/>
      <c r="J5" s="261">
        <f>РасшифровкиДата1!J5</f>
        <v>0</v>
      </c>
      <c r="K5" s="262"/>
      <c r="L5" s="262"/>
      <c r="M5" s="262"/>
      <c r="N5" s="262"/>
      <c r="O5" s="262"/>
      <c r="P5" s="262"/>
      <c r="Q5" s="262"/>
      <c r="R5" s="263"/>
      <c r="S5" s="21"/>
    </row>
    <row r="6" spans="1:19" ht="19.5" customHeight="1">
      <c r="A6" s="139" t="s">
        <v>200</v>
      </c>
      <c r="B6" s="139"/>
      <c r="C6" s="139"/>
      <c r="D6" s="139"/>
      <c r="E6" s="139"/>
      <c r="F6" s="264">
        <f>РасшифровкиДата1!F6</f>
        <v>0</v>
      </c>
      <c r="G6" s="265"/>
      <c r="H6" s="266"/>
      <c r="I6" s="139" t="s">
        <v>201</v>
      </c>
      <c r="J6" s="139"/>
      <c r="K6" s="139"/>
      <c r="L6" s="139"/>
      <c r="M6" s="139"/>
      <c r="N6" s="261">
        <f>РасшифровкиДата1!N6</f>
        <v>0</v>
      </c>
      <c r="O6" s="262"/>
      <c r="P6" s="262"/>
      <c r="Q6" s="262"/>
      <c r="R6" s="263"/>
      <c r="S6" s="21"/>
    </row>
    <row r="7" spans="1:19" ht="18.75">
      <c r="A7" s="147" t="s">
        <v>192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21"/>
    </row>
    <row r="8" spans="1:19" ht="15" customHeight="1">
      <c r="A8" s="148" t="s">
        <v>191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  <c r="P8" s="150">
        <f>J4</f>
        <v>43831</v>
      </c>
      <c r="Q8" s="151"/>
      <c r="R8" s="152" t="s">
        <v>186</v>
      </c>
      <c r="S8" s="41">
        <f>DATE(YEAR(P8),MONTH(P8)+12,DAY(P8))</f>
        <v>44197</v>
      </c>
    </row>
    <row r="9" spans="1:19" ht="25.5" customHeight="1">
      <c r="A9" s="130" t="s">
        <v>152</v>
      </c>
      <c r="B9" s="131"/>
      <c r="C9" s="131"/>
      <c r="D9" s="131"/>
      <c r="E9" s="131"/>
      <c r="F9" s="131"/>
      <c r="G9" s="131"/>
      <c r="H9" s="132"/>
      <c r="I9" s="162" t="s">
        <v>6</v>
      </c>
      <c r="J9" s="162"/>
      <c r="K9" s="162" t="s">
        <v>151</v>
      </c>
      <c r="L9" s="162"/>
      <c r="M9" s="162" t="s">
        <v>144</v>
      </c>
      <c r="N9" s="162"/>
      <c r="O9" s="74" t="s">
        <v>190</v>
      </c>
      <c r="P9" s="75" t="str">
        <f>"Сумма "&amp;$R$4</f>
        <v>Сумма тыс.руб</v>
      </c>
      <c r="Q9" s="76" t="s">
        <v>127</v>
      </c>
      <c r="R9" s="153"/>
      <c r="S9" s="21"/>
    </row>
    <row r="10" spans="1:19">
      <c r="A10" s="123"/>
      <c r="B10" s="124"/>
      <c r="C10" s="124"/>
      <c r="D10" s="124"/>
      <c r="E10" s="124"/>
      <c r="F10" s="124"/>
      <c r="G10" s="124"/>
      <c r="H10" s="125"/>
      <c r="I10" s="163"/>
      <c r="J10" s="163"/>
      <c r="K10" s="164"/>
      <c r="L10" s="164"/>
      <c r="M10" s="164"/>
      <c r="N10" s="164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23"/>
      <c r="B11" s="124"/>
      <c r="C11" s="124"/>
      <c r="D11" s="124"/>
      <c r="E11" s="124"/>
      <c r="F11" s="124"/>
      <c r="G11" s="124"/>
      <c r="H11" s="125"/>
      <c r="I11" s="145"/>
      <c r="J11" s="145"/>
      <c r="K11" s="146"/>
      <c r="L11" s="146"/>
      <c r="M11" s="146"/>
      <c r="N11" s="146"/>
      <c r="O11" s="46"/>
      <c r="P11" s="33"/>
      <c r="Q11" s="32"/>
      <c r="R11" s="34"/>
      <c r="S11" s="41" t="b">
        <f t="shared" si="0"/>
        <v>0</v>
      </c>
    </row>
    <row r="12" spans="1:19">
      <c r="A12" s="123"/>
      <c r="B12" s="124"/>
      <c r="C12" s="124"/>
      <c r="D12" s="124"/>
      <c r="E12" s="124"/>
      <c r="F12" s="124"/>
      <c r="G12" s="124"/>
      <c r="H12" s="125"/>
      <c r="I12" s="145"/>
      <c r="J12" s="145"/>
      <c r="K12" s="146"/>
      <c r="L12" s="146"/>
      <c r="M12" s="146"/>
      <c r="N12" s="146"/>
      <c r="O12" s="46"/>
      <c r="P12" s="33"/>
      <c r="Q12" s="32"/>
      <c r="R12" s="34"/>
      <c r="S12" s="41" t="b">
        <f t="shared" si="0"/>
        <v>0</v>
      </c>
    </row>
    <row r="13" spans="1:19">
      <c r="A13" s="123"/>
      <c r="B13" s="124"/>
      <c r="C13" s="124"/>
      <c r="D13" s="124"/>
      <c r="E13" s="124"/>
      <c r="F13" s="124"/>
      <c r="G13" s="124"/>
      <c r="H13" s="125"/>
      <c r="I13" s="145"/>
      <c r="J13" s="145"/>
      <c r="K13" s="146"/>
      <c r="L13" s="146"/>
      <c r="M13" s="146"/>
      <c r="N13" s="146"/>
      <c r="O13" s="46"/>
      <c r="P13" s="33"/>
      <c r="Q13" s="32"/>
      <c r="R13" s="34"/>
      <c r="S13" s="41" t="b">
        <f t="shared" si="0"/>
        <v>0</v>
      </c>
    </row>
    <row r="14" spans="1:19">
      <c r="A14" s="123"/>
      <c r="B14" s="124"/>
      <c r="C14" s="124"/>
      <c r="D14" s="124"/>
      <c r="E14" s="124"/>
      <c r="F14" s="124"/>
      <c r="G14" s="124"/>
      <c r="H14" s="125"/>
      <c r="I14" s="145"/>
      <c r="J14" s="145"/>
      <c r="K14" s="146"/>
      <c r="L14" s="146"/>
      <c r="M14" s="146"/>
      <c r="N14" s="146"/>
      <c r="O14" s="46"/>
      <c r="P14" s="33"/>
      <c r="Q14" s="32"/>
      <c r="R14" s="34"/>
      <c r="S14" s="41" t="b">
        <f t="shared" si="0"/>
        <v>0</v>
      </c>
    </row>
    <row r="15" spans="1:19">
      <c r="A15" s="123"/>
      <c r="B15" s="124"/>
      <c r="C15" s="124"/>
      <c r="D15" s="124"/>
      <c r="E15" s="124"/>
      <c r="F15" s="124"/>
      <c r="G15" s="124"/>
      <c r="H15" s="125"/>
      <c r="I15" s="145"/>
      <c r="J15" s="145"/>
      <c r="K15" s="146"/>
      <c r="L15" s="146"/>
      <c r="M15" s="146"/>
      <c r="N15" s="146"/>
      <c r="O15" s="46"/>
      <c r="P15" s="33"/>
      <c r="Q15" s="32"/>
      <c r="R15" s="34"/>
      <c r="S15" s="41" t="b">
        <f t="shared" si="0"/>
        <v>0</v>
      </c>
    </row>
    <row r="16" spans="1:19">
      <c r="A16" s="123"/>
      <c r="B16" s="124"/>
      <c r="C16" s="124"/>
      <c r="D16" s="124"/>
      <c r="E16" s="124"/>
      <c r="F16" s="124"/>
      <c r="G16" s="124"/>
      <c r="H16" s="125"/>
      <c r="I16" s="145"/>
      <c r="J16" s="145"/>
      <c r="K16" s="146"/>
      <c r="L16" s="146"/>
      <c r="M16" s="146"/>
      <c r="N16" s="146"/>
      <c r="O16" s="46"/>
      <c r="P16" s="33"/>
      <c r="Q16" s="32"/>
      <c r="R16" s="34"/>
      <c r="S16" s="41" t="b">
        <f t="shared" si="0"/>
        <v>0</v>
      </c>
    </row>
    <row r="17" spans="1:19">
      <c r="A17" s="123"/>
      <c r="B17" s="124"/>
      <c r="C17" s="124"/>
      <c r="D17" s="124"/>
      <c r="E17" s="124"/>
      <c r="F17" s="124"/>
      <c r="G17" s="124"/>
      <c r="H17" s="125"/>
      <c r="I17" s="145"/>
      <c r="J17" s="145"/>
      <c r="K17" s="146"/>
      <c r="L17" s="146"/>
      <c r="M17" s="146"/>
      <c r="N17" s="146"/>
      <c r="O17" s="46"/>
      <c r="P17" s="33"/>
      <c r="Q17" s="32"/>
      <c r="R17" s="34"/>
      <c r="S17" s="41" t="b">
        <f t="shared" si="0"/>
        <v>0</v>
      </c>
    </row>
    <row r="18" spans="1:19">
      <c r="A18" s="123"/>
      <c r="B18" s="124"/>
      <c r="C18" s="124"/>
      <c r="D18" s="124"/>
      <c r="E18" s="124"/>
      <c r="F18" s="124"/>
      <c r="G18" s="124"/>
      <c r="H18" s="125"/>
      <c r="I18" s="145"/>
      <c r="J18" s="145"/>
      <c r="K18" s="146"/>
      <c r="L18" s="146"/>
      <c r="M18" s="146"/>
      <c r="N18" s="146"/>
      <c r="O18" s="46"/>
      <c r="P18" s="33"/>
      <c r="Q18" s="32"/>
      <c r="R18" s="34"/>
      <c r="S18" s="41" t="b">
        <f t="shared" si="0"/>
        <v>0</v>
      </c>
    </row>
    <row r="19" spans="1:19">
      <c r="A19" s="123"/>
      <c r="B19" s="124"/>
      <c r="C19" s="124"/>
      <c r="D19" s="124"/>
      <c r="E19" s="124"/>
      <c r="F19" s="124"/>
      <c r="G19" s="124"/>
      <c r="H19" s="125"/>
      <c r="I19" s="145"/>
      <c r="J19" s="145"/>
      <c r="K19" s="146"/>
      <c r="L19" s="146"/>
      <c r="M19" s="146"/>
      <c r="N19" s="14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44" t="s">
        <v>119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21"/>
    </row>
    <row r="22" spans="1:19" ht="70.5" customHeight="1">
      <c r="A22" s="154" t="s">
        <v>202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21"/>
    </row>
    <row r="23" spans="1:19">
      <c r="A23" s="175" t="s">
        <v>35</v>
      </c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7"/>
      <c r="S23" s="21"/>
    </row>
    <row r="24" spans="1:19">
      <c r="A24" s="158" t="s">
        <v>189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9"/>
      <c r="P24" s="150">
        <f>P8</f>
        <v>43831</v>
      </c>
      <c r="Q24" s="151"/>
      <c r="R24" s="152" t="s">
        <v>186</v>
      </c>
      <c r="S24" s="21"/>
    </row>
    <row r="25" spans="1:19" ht="25.5" customHeight="1">
      <c r="A25" s="130" t="s">
        <v>152</v>
      </c>
      <c r="B25" s="131"/>
      <c r="C25" s="131"/>
      <c r="D25" s="131"/>
      <c r="E25" s="131"/>
      <c r="F25" s="131"/>
      <c r="G25" s="131"/>
      <c r="H25" s="131"/>
      <c r="I25" s="132"/>
      <c r="J25" s="160" t="s">
        <v>6</v>
      </c>
      <c r="K25" s="161"/>
      <c r="L25" s="160" t="s">
        <v>151</v>
      </c>
      <c r="M25" s="161"/>
      <c r="N25" s="162" t="s">
        <v>144</v>
      </c>
      <c r="O25" s="162"/>
      <c r="P25" s="75" t="str">
        <f>"Сумма "&amp;$R$4</f>
        <v>Сумма тыс.руб</v>
      </c>
      <c r="Q25" s="76" t="s">
        <v>127</v>
      </c>
      <c r="R25" s="153"/>
      <c r="S25" s="21"/>
    </row>
    <row r="26" spans="1:19">
      <c r="A26" s="123"/>
      <c r="B26" s="124"/>
      <c r="C26" s="124"/>
      <c r="D26" s="124"/>
      <c r="E26" s="124"/>
      <c r="F26" s="124"/>
      <c r="G26" s="124"/>
      <c r="H26" s="124"/>
      <c r="I26" s="125"/>
      <c r="J26" s="178"/>
      <c r="K26" s="179"/>
      <c r="L26" s="180"/>
      <c r="M26" s="181"/>
      <c r="N26" s="180"/>
      <c r="O26" s="182"/>
      <c r="P26" s="33"/>
      <c r="Q26" s="32"/>
      <c r="R26" s="34"/>
      <c r="S26" s="21"/>
    </row>
    <row r="27" spans="1:19">
      <c r="A27" s="123"/>
      <c r="B27" s="124"/>
      <c r="C27" s="124"/>
      <c r="D27" s="124"/>
      <c r="E27" s="124"/>
      <c r="F27" s="124"/>
      <c r="G27" s="124"/>
      <c r="H27" s="124"/>
      <c r="I27" s="125"/>
      <c r="J27" s="178"/>
      <c r="K27" s="179"/>
      <c r="L27" s="180"/>
      <c r="M27" s="181"/>
      <c r="N27" s="180"/>
      <c r="O27" s="183"/>
      <c r="P27" s="33"/>
      <c r="Q27" s="32"/>
      <c r="R27" s="34"/>
      <c r="S27" s="21"/>
    </row>
    <row r="28" spans="1:19">
      <c r="A28" s="123"/>
      <c r="B28" s="124"/>
      <c r="C28" s="124"/>
      <c r="D28" s="124"/>
      <c r="E28" s="124"/>
      <c r="F28" s="124"/>
      <c r="G28" s="124"/>
      <c r="H28" s="124"/>
      <c r="I28" s="125"/>
      <c r="J28" s="178"/>
      <c r="K28" s="179"/>
      <c r="L28" s="180"/>
      <c r="M28" s="181"/>
      <c r="N28" s="180"/>
      <c r="O28" s="183"/>
      <c r="P28" s="33"/>
      <c r="Q28" s="32"/>
      <c r="R28" s="34"/>
      <c r="S28" s="21"/>
    </row>
    <row r="29" spans="1:19">
      <c r="A29" s="123"/>
      <c r="B29" s="124"/>
      <c r="C29" s="124"/>
      <c r="D29" s="124"/>
      <c r="E29" s="124"/>
      <c r="F29" s="124"/>
      <c r="G29" s="124"/>
      <c r="H29" s="124"/>
      <c r="I29" s="125"/>
      <c r="J29" s="178"/>
      <c r="K29" s="179"/>
      <c r="L29" s="180"/>
      <c r="M29" s="181"/>
      <c r="N29" s="180"/>
      <c r="O29" s="183"/>
      <c r="P29" s="33"/>
      <c r="Q29" s="32"/>
      <c r="R29" s="34"/>
      <c r="S29" s="21"/>
    </row>
    <row r="30" spans="1:19">
      <c r="A30" s="123"/>
      <c r="B30" s="124"/>
      <c r="C30" s="124"/>
      <c r="D30" s="124"/>
      <c r="E30" s="124"/>
      <c r="F30" s="124"/>
      <c r="G30" s="124"/>
      <c r="H30" s="124"/>
      <c r="I30" s="125"/>
      <c r="J30" s="178"/>
      <c r="K30" s="179"/>
      <c r="L30" s="180"/>
      <c r="M30" s="181"/>
      <c r="N30" s="180"/>
      <c r="O30" s="183"/>
      <c r="P30" s="33"/>
      <c r="Q30" s="32"/>
      <c r="R30" s="34"/>
      <c r="S30" s="21"/>
    </row>
    <row r="31" spans="1:19">
      <c r="A31" s="123"/>
      <c r="B31" s="124"/>
      <c r="C31" s="124"/>
      <c r="D31" s="124"/>
      <c r="E31" s="124"/>
      <c r="F31" s="124"/>
      <c r="G31" s="124"/>
      <c r="H31" s="124"/>
      <c r="I31" s="125"/>
      <c r="J31" s="178"/>
      <c r="K31" s="179"/>
      <c r="L31" s="180"/>
      <c r="M31" s="181"/>
      <c r="N31" s="180"/>
      <c r="O31" s="183"/>
      <c r="P31" s="33"/>
      <c r="Q31" s="32"/>
      <c r="R31" s="34"/>
      <c r="S31" s="21"/>
    </row>
    <row r="32" spans="1:19">
      <c r="A32" s="123"/>
      <c r="B32" s="124"/>
      <c r="C32" s="124"/>
      <c r="D32" s="124"/>
      <c r="E32" s="124"/>
      <c r="F32" s="124"/>
      <c r="G32" s="124"/>
      <c r="H32" s="124"/>
      <c r="I32" s="125"/>
      <c r="J32" s="178"/>
      <c r="K32" s="179"/>
      <c r="L32" s="180"/>
      <c r="M32" s="181"/>
      <c r="N32" s="180"/>
      <c r="O32" s="183"/>
      <c r="P32" s="33"/>
      <c r="Q32" s="32"/>
      <c r="R32" s="34"/>
      <c r="S32" s="21"/>
    </row>
    <row r="33" spans="1:19">
      <c r="A33" s="123"/>
      <c r="B33" s="124"/>
      <c r="C33" s="124"/>
      <c r="D33" s="124"/>
      <c r="E33" s="124"/>
      <c r="F33" s="124"/>
      <c r="G33" s="124"/>
      <c r="H33" s="124"/>
      <c r="I33" s="125"/>
      <c r="J33" s="178"/>
      <c r="K33" s="179"/>
      <c r="L33" s="180"/>
      <c r="M33" s="181"/>
      <c r="N33" s="180"/>
      <c r="O33" s="183"/>
      <c r="P33" s="33"/>
      <c r="Q33" s="32"/>
      <c r="R33" s="34"/>
      <c r="S33" s="21"/>
    </row>
    <row r="34" spans="1:19">
      <c r="A34" s="123"/>
      <c r="B34" s="124"/>
      <c r="C34" s="124"/>
      <c r="D34" s="124"/>
      <c r="E34" s="124"/>
      <c r="F34" s="124"/>
      <c r="G34" s="124"/>
      <c r="H34" s="124"/>
      <c r="I34" s="125"/>
      <c r="J34" s="178"/>
      <c r="K34" s="179"/>
      <c r="L34" s="180"/>
      <c r="M34" s="181"/>
      <c r="N34" s="180"/>
      <c r="O34" s="183"/>
      <c r="P34" s="33"/>
      <c r="Q34" s="32"/>
      <c r="R34" s="34"/>
      <c r="S34" s="21"/>
    </row>
    <row r="35" spans="1:19">
      <c r="A35" s="123"/>
      <c r="B35" s="124"/>
      <c r="C35" s="124"/>
      <c r="D35" s="124"/>
      <c r="E35" s="124"/>
      <c r="F35" s="124"/>
      <c r="G35" s="124"/>
      <c r="H35" s="124"/>
      <c r="I35" s="125"/>
      <c r="J35" s="178"/>
      <c r="K35" s="179"/>
      <c r="L35" s="180"/>
      <c r="M35" s="181"/>
      <c r="N35" s="180"/>
      <c r="O35" s="183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143" t="s">
        <v>187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84"/>
      <c r="P37" s="185">
        <f>P8</f>
        <v>43831</v>
      </c>
      <c r="Q37" s="186"/>
      <c r="R37" s="152" t="s">
        <v>186</v>
      </c>
      <c r="S37" s="21"/>
    </row>
    <row r="38" spans="1:19" ht="25.5" customHeight="1">
      <c r="A38" s="130" t="s">
        <v>152</v>
      </c>
      <c r="B38" s="131"/>
      <c r="C38" s="131"/>
      <c r="D38" s="131"/>
      <c r="E38" s="131"/>
      <c r="F38" s="131"/>
      <c r="G38" s="131"/>
      <c r="H38" s="131"/>
      <c r="I38" s="132"/>
      <c r="J38" s="160" t="s">
        <v>6</v>
      </c>
      <c r="K38" s="161"/>
      <c r="L38" s="160" t="s">
        <v>151</v>
      </c>
      <c r="M38" s="161"/>
      <c r="N38" s="162" t="s">
        <v>144</v>
      </c>
      <c r="O38" s="162"/>
      <c r="P38" s="75" t="str">
        <f>"Сумма "&amp;$R$4</f>
        <v>Сумма тыс.руб</v>
      </c>
      <c r="Q38" s="76" t="s">
        <v>127</v>
      </c>
      <c r="R38" s="153"/>
      <c r="S38" s="21"/>
    </row>
    <row r="39" spans="1:19">
      <c r="A39" s="123"/>
      <c r="B39" s="124"/>
      <c r="C39" s="124"/>
      <c r="D39" s="124"/>
      <c r="E39" s="124"/>
      <c r="F39" s="124"/>
      <c r="G39" s="124"/>
      <c r="H39" s="124"/>
      <c r="I39" s="125"/>
      <c r="J39" s="178"/>
      <c r="K39" s="179"/>
      <c r="L39" s="180"/>
      <c r="M39" s="181"/>
      <c r="N39" s="180"/>
      <c r="O39" s="181"/>
      <c r="P39" s="33"/>
      <c r="Q39" s="32"/>
      <c r="R39" s="34"/>
      <c r="S39" s="21"/>
    </row>
    <row r="40" spans="1:19">
      <c r="A40" s="123"/>
      <c r="B40" s="124"/>
      <c r="C40" s="124"/>
      <c r="D40" s="124"/>
      <c r="E40" s="124"/>
      <c r="F40" s="124"/>
      <c r="G40" s="124"/>
      <c r="H40" s="124"/>
      <c r="I40" s="125"/>
      <c r="J40" s="178"/>
      <c r="K40" s="179"/>
      <c r="L40" s="180"/>
      <c r="M40" s="181"/>
      <c r="N40" s="180"/>
      <c r="O40" s="181"/>
      <c r="P40" s="33"/>
      <c r="Q40" s="32"/>
      <c r="R40" s="34"/>
      <c r="S40" s="21"/>
    </row>
    <row r="41" spans="1:19">
      <c r="A41" s="123"/>
      <c r="B41" s="124"/>
      <c r="C41" s="124"/>
      <c r="D41" s="124"/>
      <c r="E41" s="124"/>
      <c r="F41" s="124"/>
      <c r="G41" s="124"/>
      <c r="H41" s="124"/>
      <c r="I41" s="125"/>
      <c r="J41" s="178"/>
      <c r="K41" s="179"/>
      <c r="L41" s="180"/>
      <c r="M41" s="181"/>
      <c r="N41" s="180"/>
      <c r="O41" s="181"/>
      <c r="P41" s="33"/>
      <c r="Q41" s="32"/>
      <c r="R41" s="34"/>
      <c r="S41" s="21"/>
    </row>
    <row r="42" spans="1:19">
      <c r="A42" s="123"/>
      <c r="B42" s="124"/>
      <c r="C42" s="124"/>
      <c r="D42" s="124"/>
      <c r="E42" s="124"/>
      <c r="F42" s="124"/>
      <c r="G42" s="124"/>
      <c r="H42" s="124"/>
      <c r="I42" s="125"/>
      <c r="J42" s="178"/>
      <c r="K42" s="179"/>
      <c r="L42" s="180"/>
      <c r="M42" s="181"/>
      <c r="N42" s="180"/>
      <c r="O42" s="181"/>
      <c r="P42" s="33"/>
      <c r="Q42" s="32"/>
      <c r="R42" s="34"/>
      <c r="S42" s="21"/>
    </row>
    <row r="43" spans="1:19">
      <c r="A43" s="123"/>
      <c r="B43" s="124"/>
      <c r="C43" s="124"/>
      <c r="D43" s="124"/>
      <c r="E43" s="124"/>
      <c r="F43" s="124"/>
      <c r="G43" s="124"/>
      <c r="H43" s="124"/>
      <c r="I43" s="125"/>
      <c r="J43" s="178"/>
      <c r="K43" s="179"/>
      <c r="L43" s="180"/>
      <c r="M43" s="181"/>
      <c r="N43" s="180"/>
      <c r="O43" s="181"/>
      <c r="P43" s="33"/>
      <c r="Q43" s="32"/>
      <c r="R43" s="34"/>
      <c r="S43" s="21"/>
    </row>
    <row r="44" spans="1:19">
      <c r="A44" s="123"/>
      <c r="B44" s="124"/>
      <c r="C44" s="124"/>
      <c r="D44" s="124"/>
      <c r="E44" s="124"/>
      <c r="F44" s="124"/>
      <c r="G44" s="124"/>
      <c r="H44" s="124"/>
      <c r="I44" s="125"/>
      <c r="J44" s="178"/>
      <c r="K44" s="179"/>
      <c r="L44" s="180"/>
      <c r="M44" s="181"/>
      <c r="N44" s="180"/>
      <c r="O44" s="181"/>
      <c r="P44" s="33"/>
      <c r="Q44" s="32"/>
      <c r="R44" s="34"/>
      <c r="S44" s="21"/>
    </row>
    <row r="45" spans="1:19">
      <c r="A45" s="123"/>
      <c r="B45" s="124"/>
      <c r="C45" s="124"/>
      <c r="D45" s="124"/>
      <c r="E45" s="124"/>
      <c r="F45" s="124"/>
      <c r="G45" s="124"/>
      <c r="H45" s="124"/>
      <c r="I45" s="125"/>
      <c r="J45" s="178"/>
      <c r="K45" s="179"/>
      <c r="L45" s="180"/>
      <c r="M45" s="181"/>
      <c r="N45" s="180"/>
      <c r="O45" s="181"/>
      <c r="P45" s="33"/>
      <c r="Q45" s="32"/>
      <c r="R45" s="34"/>
      <c r="S45" s="21"/>
    </row>
    <row r="46" spans="1:19">
      <c r="A46" s="123"/>
      <c r="B46" s="124"/>
      <c r="C46" s="124"/>
      <c r="D46" s="124"/>
      <c r="E46" s="124"/>
      <c r="F46" s="124"/>
      <c r="G46" s="124"/>
      <c r="H46" s="124"/>
      <c r="I46" s="125"/>
      <c r="J46" s="178"/>
      <c r="K46" s="179"/>
      <c r="L46" s="180"/>
      <c r="M46" s="181"/>
      <c r="N46" s="180"/>
      <c r="O46" s="181"/>
      <c r="P46" s="33"/>
      <c r="Q46" s="32"/>
      <c r="R46" s="34"/>
      <c r="S46" s="21"/>
    </row>
    <row r="47" spans="1:19">
      <c r="A47" s="123"/>
      <c r="B47" s="124"/>
      <c r="C47" s="124"/>
      <c r="D47" s="124"/>
      <c r="E47" s="124"/>
      <c r="F47" s="124"/>
      <c r="G47" s="124"/>
      <c r="H47" s="124"/>
      <c r="I47" s="125"/>
      <c r="J47" s="178"/>
      <c r="K47" s="179"/>
      <c r="L47" s="180"/>
      <c r="M47" s="181"/>
      <c r="N47" s="180"/>
      <c r="O47" s="181"/>
      <c r="P47" s="33"/>
      <c r="Q47" s="32"/>
      <c r="R47" s="34"/>
      <c r="S47" s="21"/>
    </row>
    <row r="48" spans="1:19">
      <c r="A48" s="123"/>
      <c r="B48" s="124"/>
      <c r="C48" s="124"/>
      <c r="D48" s="124"/>
      <c r="E48" s="124"/>
      <c r="F48" s="124"/>
      <c r="G48" s="124"/>
      <c r="H48" s="124"/>
      <c r="I48" s="125"/>
      <c r="J48" s="178"/>
      <c r="K48" s="179"/>
      <c r="L48" s="180"/>
      <c r="M48" s="181"/>
      <c r="N48" s="180"/>
      <c r="O48" s="181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44" t="s">
        <v>119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21"/>
    </row>
    <row r="52" spans="1:19" ht="117" customHeight="1">
      <c r="A52" s="156" t="s">
        <v>205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21"/>
    </row>
    <row r="53" spans="1:19" ht="15" customHeight="1">
      <c r="A53" s="187" t="s">
        <v>203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9"/>
      <c r="S53" s="21"/>
    </row>
    <row r="54" spans="1:19" ht="15" customHeight="1">
      <c r="A54" s="128" t="s">
        <v>183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9"/>
      <c r="L54" s="190">
        <f>$P$8</f>
        <v>43831</v>
      </c>
      <c r="M54" s="191"/>
      <c r="N54" s="191"/>
      <c r="O54" s="191"/>
      <c r="P54" s="85"/>
      <c r="Q54" s="85"/>
      <c r="R54" s="85"/>
      <c r="S54" s="21"/>
    </row>
    <row r="55" spans="1:19" ht="36" customHeight="1">
      <c r="A55" s="130" t="s">
        <v>178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2"/>
      <c r="L55" s="162" t="s">
        <v>177</v>
      </c>
      <c r="M55" s="192"/>
      <c r="N55" s="162" t="s">
        <v>176</v>
      </c>
      <c r="O55" s="192"/>
      <c r="P55" s="86"/>
      <c r="Q55" s="86"/>
      <c r="R55" s="86"/>
      <c r="S55" s="21"/>
    </row>
    <row r="56" spans="1:19">
      <c r="A56" s="123"/>
      <c r="B56" s="124"/>
      <c r="C56" s="124"/>
      <c r="D56" s="124"/>
      <c r="E56" s="124"/>
      <c r="F56" s="124"/>
      <c r="G56" s="124"/>
      <c r="H56" s="124"/>
      <c r="I56" s="124"/>
      <c r="J56" s="124"/>
      <c r="K56" s="125"/>
      <c r="L56" s="193"/>
      <c r="M56" s="193"/>
      <c r="N56" s="193"/>
      <c r="O56" s="193"/>
      <c r="P56" s="36"/>
      <c r="Q56" s="36"/>
      <c r="R56" s="36"/>
      <c r="S56" s="21"/>
    </row>
    <row r="57" spans="1:19">
      <c r="A57" s="123"/>
      <c r="B57" s="124"/>
      <c r="C57" s="124"/>
      <c r="D57" s="124"/>
      <c r="E57" s="124"/>
      <c r="F57" s="124"/>
      <c r="G57" s="124"/>
      <c r="H57" s="124"/>
      <c r="I57" s="124"/>
      <c r="J57" s="124"/>
      <c r="K57" s="125"/>
      <c r="L57" s="193"/>
      <c r="M57" s="193"/>
      <c r="N57" s="193"/>
      <c r="O57" s="193"/>
      <c r="P57" s="36"/>
      <c r="Q57" s="36"/>
      <c r="R57" s="36"/>
      <c r="S57" s="21"/>
    </row>
    <row r="58" spans="1:19">
      <c r="A58" s="123"/>
      <c r="B58" s="124"/>
      <c r="C58" s="124"/>
      <c r="D58" s="124"/>
      <c r="E58" s="124"/>
      <c r="F58" s="124"/>
      <c r="G58" s="124"/>
      <c r="H58" s="124"/>
      <c r="I58" s="124"/>
      <c r="J58" s="124"/>
      <c r="K58" s="125"/>
      <c r="L58" s="193"/>
      <c r="M58" s="193"/>
      <c r="N58" s="193"/>
      <c r="O58" s="193"/>
      <c r="P58" s="36"/>
      <c r="Q58" s="36"/>
      <c r="R58" s="36"/>
      <c r="S58" s="21"/>
    </row>
    <row r="59" spans="1:19">
      <c r="A59" s="123"/>
      <c r="B59" s="124"/>
      <c r="C59" s="124"/>
      <c r="D59" s="124"/>
      <c r="E59" s="124"/>
      <c r="F59" s="124"/>
      <c r="G59" s="124"/>
      <c r="H59" s="124"/>
      <c r="I59" s="124"/>
      <c r="J59" s="124"/>
      <c r="K59" s="125"/>
      <c r="L59" s="193"/>
      <c r="M59" s="193"/>
      <c r="N59" s="193"/>
      <c r="O59" s="193"/>
      <c r="P59" s="36"/>
      <c r="Q59" s="36"/>
      <c r="R59" s="36"/>
      <c r="S59" s="21"/>
    </row>
    <row r="60" spans="1:19">
      <c r="A60" s="123"/>
      <c r="B60" s="124"/>
      <c r="C60" s="124"/>
      <c r="D60" s="124"/>
      <c r="E60" s="124"/>
      <c r="F60" s="124"/>
      <c r="G60" s="124"/>
      <c r="H60" s="124"/>
      <c r="I60" s="124"/>
      <c r="J60" s="124"/>
      <c r="K60" s="125"/>
      <c r="L60" s="194"/>
      <c r="M60" s="195"/>
      <c r="N60" s="194"/>
      <c r="O60" s="195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196">
        <f>SUM(L56:M60)</f>
        <v>0</v>
      </c>
      <c r="M61" s="197"/>
      <c r="N61" s="196">
        <f>SUM(N56:O60)</f>
        <v>0</v>
      </c>
      <c r="O61" s="198"/>
      <c r="P61" s="36"/>
      <c r="Q61" s="36"/>
      <c r="R61" s="36"/>
      <c r="S61" s="21"/>
    </row>
    <row r="62" spans="1:19" ht="15" customHeight="1">
      <c r="A62" s="128" t="s">
        <v>181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9"/>
      <c r="L62" s="190">
        <f>$P$8</f>
        <v>43831</v>
      </c>
      <c r="M62" s="191"/>
      <c r="N62" s="191"/>
      <c r="O62" s="191"/>
      <c r="P62" s="85"/>
      <c r="Q62" s="85"/>
      <c r="R62" s="85"/>
      <c r="S62" s="21"/>
    </row>
    <row r="63" spans="1:19" ht="35.25" customHeight="1">
      <c r="A63" s="130" t="s">
        <v>178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2"/>
      <c r="L63" s="162" t="s">
        <v>177</v>
      </c>
      <c r="M63" s="192"/>
      <c r="N63" s="162" t="s">
        <v>176</v>
      </c>
      <c r="O63" s="192"/>
      <c r="P63" s="86"/>
      <c r="Q63" s="86"/>
      <c r="R63" s="86"/>
      <c r="S63" s="21"/>
    </row>
    <row r="64" spans="1:19">
      <c r="A64" s="123"/>
      <c r="B64" s="124"/>
      <c r="C64" s="124"/>
      <c r="D64" s="124"/>
      <c r="E64" s="124"/>
      <c r="F64" s="124"/>
      <c r="G64" s="124"/>
      <c r="H64" s="124"/>
      <c r="I64" s="124"/>
      <c r="J64" s="124"/>
      <c r="K64" s="125"/>
      <c r="L64" s="199"/>
      <c r="M64" s="199"/>
      <c r="N64" s="199"/>
      <c r="O64" s="199"/>
      <c r="P64" s="36"/>
      <c r="Q64" s="36"/>
      <c r="R64" s="36"/>
      <c r="S64" s="21"/>
    </row>
    <row r="65" spans="1:19">
      <c r="A65" s="123"/>
      <c r="B65" s="124"/>
      <c r="C65" s="124"/>
      <c r="D65" s="124"/>
      <c r="E65" s="124"/>
      <c r="F65" s="124"/>
      <c r="G65" s="124"/>
      <c r="H65" s="124"/>
      <c r="I65" s="124"/>
      <c r="J65" s="124"/>
      <c r="K65" s="125"/>
      <c r="L65" s="199"/>
      <c r="M65" s="199"/>
      <c r="N65" s="199"/>
      <c r="O65" s="199"/>
      <c r="P65" s="36"/>
      <c r="Q65" s="36"/>
      <c r="R65" s="36"/>
      <c r="S65" s="21"/>
    </row>
    <row r="66" spans="1:19">
      <c r="A66" s="123"/>
      <c r="B66" s="124"/>
      <c r="C66" s="124"/>
      <c r="D66" s="124"/>
      <c r="E66" s="124"/>
      <c r="F66" s="124"/>
      <c r="G66" s="124"/>
      <c r="H66" s="124"/>
      <c r="I66" s="124"/>
      <c r="J66" s="124"/>
      <c r="K66" s="125"/>
      <c r="L66" s="199"/>
      <c r="M66" s="199"/>
      <c r="N66" s="199"/>
      <c r="O66" s="199"/>
      <c r="P66" s="36"/>
      <c r="Q66" s="36"/>
      <c r="R66" s="36"/>
      <c r="S66" s="21"/>
    </row>
    <row r="67" spans="1:19">
      <c r="A67" s="123"/>
      <c r="B67" s="124"/>
      <c r="C67" s="124"/>
      <c r="D67" s="124"/>
      <c r="E67" s="124"/>
      <c r="F67" s="124"/>
      <c r="G67" s="124"/>
      <c r="H67" s="124"/>
      <c r="I67" s="124"/>
      <c r="J67" s="124"/>
      <c r="K67" s="125"/>
      <c r="L67" s="199"/>
      <c r="M67" s="199"/>
      <c r="N67" s="199"/>
      <c r="O67" s="199"/>
      <c r="P67" s="36"/>
      <c r="Q67" s="36"/>
      <c r="R67" s="36"/>
      <c r="S67" s="21"/>
    </row>
    <row r="68" spans="1:19">
      <c r="A68" s="123"/>
      <c r="B68" s="124"/>
      <c r="C68" s="124"/>
      <c r="D68" s="124"/>
      <c r="E68" s="124"/>
      <c r="F68" s="124"/>
      <c r="G68" s="124"/>
      <c r="H68" s="124"/>
      <c r="I68" s="124"/>
      <c r="J68" s="124"/>
      <c r="K68" s="125"/>
      <c r="L68" s="199"/>
      <c r="M68" s="199"/>
      <c r="N68" s="199"/>
      <c r="O68" s="199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00">
        <f>SUM(L64:M68)</f>
        <v>0</v>
      </c>
      <c r="M69" s="201"/>
      <c r="N69" s="200">
        <f>SUM(N64:O68)</f>
        <v>0</v>
      </c>
      <c r="O69" s="201"/>
      <c r="P69" s="36"/>
      <c r="Q69" s="36"/>
      <c r="R69" s="36"/>
      <c r="S69" s="21"/>
    </row>
    <row r="70" spans="1:19" ht="15" customHeight="1">
      <c r="A70" s="128" t="s">
        <v>179</v>
      </c>
      <c r="B70" s="128"/>
      <c r="C70" s="128"/>
      <c r="D70" s="128"/>
      <c r="E70" s="128"/>
      <c r="F70" s="128"/>
      <c r="G70" s="128"/>
      <c r="H70" s="128"/>
      <c r="I70" s="128"/>
      <c r="J70" s="128"/>
      <c r="K70" s="129"/>
      <c r="L70" s="190">
        <f>$P$8</f>
        <v>43831</v>
      </c>
      <c r="M70" s="191"/>
      <c r="N70" s="191"/>
      <c r="O70" s="191"/>
      <c r="P70" s="85"/>
      <c r="Q70" s="85"/>
      <c r="R70" s="85"/>
      <c r="S70" s="21"/>
    </row>
    <row r="71" spans="1:19" ht="38.25" customHeight="1">
      <c r="A71" s="130" t="s">
        <v>178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2"/>
      <c r="L71" s="162" t="s">
        <v>177</v>
      </c>
      <c r="M71" s="192"/>
      <c r="N71" s="162" t="s">
        <v>176</v>
      </c>
      <c r="O71" s="192"/>
      <c r="P71" s="86"/>
      <c r="Q71" s="86"/>
      <c r="R71" s="86"/>
      <c r="S71" s="21"/>
    </row>
    <row r="72" spans="1:19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5"/>
      <c r="L72" s="199"/>
      <c r="M72" s="199"/>
      <c r="N72" s="199"/>
      <c r="O72" s="199"/>
      <c r="P72" s="36"/>
      <c r="Q72" s="36"/>
      <c r="R72" s="36"/>
      <c r="S72" s="21"/>
    </row>
    <row r="73" spans="1:19">
      <c r="A73" s="123"/>
      <c r="B73" s="124"/>
      <c r="C73" s="124"/>
      <c r="D73" s="124"/>
      <c r="E73" s="124"/>
      <c r="F73" s="124"/>
      <c r="G73" s="124"/>
      <c r="H73" s="124"/>
      <c r="I73" s="124"/>
      <c r="J73" s="124"/>
      <c r="K73" s="125"/>
      <c r="L73" s="199"/>
      <c r="M73" s="199"/>
      <c r="N73" s="199"/>
      <c r="O73" s="199"/>
      <c r="P73" s="36"/>
      <c r="Q73" s="36"/>
      <c r="R73" s="36"/>
      <c r="S73" s="21"/>
    </row>
    <row r="74" spans="1:19">
      <c r="A74" s="123"/>
      <c r="B74" s="124"/>
      <c r="C74" s="124"/>
      <c r="D74" s="124"/>
      <c r="E74" s="124"/>
      <c r="F74" s="124"/>
      <c r="G74" s="124"/>
      <c r="H74" s="124"/>
      <c r="I74" s="124"/>
      <c r="J74" s="124"/>
      <c r="K74" s="125"/>
      <c r="L74" s="199"/>
      <c r="M74" s="199"/>
      <c r="N74" s="199"/>
      <c r="O74" s="199"/>
      <c r="P74" s="36"/>
      <c r="Q74" s="36"/>
      <c r="R74" s="36"/>
      <c r="S74" s="21"/>
    </row>
    <row r="75" spans="1:19">
      <c r="A75" s="123"/>
      <c r="B75" s="124"/>
      <c r="C75" s="124"/>
      <c r="D75" s="124"/>
      <c r="E75" s="124"/>
      <c r="F75" s="124"/>
      <c r="G75" s="124"/>
      <c r="H75" s="124"/>
      <c r="I75" s="124"/>
      <c r="J75" s="124"/>
      <c r="K75" s="125"/>
      <c r="L75" s="199"/>
      <c r="M75" s="199"/>
      <c r="N75" s="199"/>
      <c r="O75" s="199"/>
      <c r="P75" s="36"/>
      <c r="Q75" s="36"/>
      <c r="R75" s="36"/>
      <c r="S75" s="21"/>
    </row>
    <row r="76" spans="1:19">
      <c r="A76" s="123"/>
      <c r="B76" s="124"/>
      <c r="C76" s="124"/>
      <c r="D76" s="124"/>
      <c r="E76" s="124"/>
      <c r="F76" s="124"/>
      <c r="G76" s="124"/>
      <c r="H76" s="124"/>
      <c r="I76" s="124"/>
      <c r="J76" s="124"/>
      <c r="K76" s="125"/>
      <c r="L76" s="199"/>
      <c r="M76" s="199"/>
      <c r="N76" s="199"/>
      <c r="O76" s="199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00">
        <f>SUM(L72:M76)</f>
        <v>0</v>
      </c>
      <c r="M77" s="202"/>
      <c r="N77" s="200">
        <f>SUM(N72:O76)</f>
        <v>0</v>
      </c>
      <c r="O77" s="201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03">
        <f>L61+L69+L77</f>
        <v>0</v>
      </c>
      <c r="M78" s="204"/>
      <c r="N78" s="205">
        <f>N61+N69+N77</f>
        <v>0</v>
      </c>
      <c r="O78" s="206"/>
      <c r="P78" s="36"/>
      <c r="Q78" s="36"/>
      <c r="R78" s="36"/>
      <c r="S78" s="21"/>
    </row>
    <row r="79" spans="1:19">
      <c r="A79" s="144" t="s">
        <v>119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21"/>
    </row>
    <row r="80" spans="1:19" ht="52.5" customHeight="1">
      <c r="A80" s="154" t="s">
        <v>234</v>
      </c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21"/>
    </row>
    <row r="81" spans="1:19">
      <c r="A81" s="215" t="s">
        <v>26</v>
      </c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"/>
    </row>
    <row r="82" spans="1:19" ht="15" customHeight="1">
      <c r="A82" s="128" t="s">
        <v>173</v>
      </c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9"/>
      <c r="R82" s="90">
        <f>$P$8</f>
        <v>43831</v>
      </c>
      <c r="S82" s="21"/>
    </row>
    <row r="83" spans="1:19" ht="25.5" customHeight="1">
      <c r="A83" s="130" t="s">
        <v>172</v>
      </c>
      <c r="B83" s="131"/>
      <c r="C83" s="131"/>
      <c r="D83" s="131"/>
      <c r="E83" s="131"/>
      <c r="F83" s="131"/>
      <c r="G83" s="131"/>
      <c r="H83" s="132"/>
      <c r="I83" s="91" t="s">
        <v>161</v>
      </c>
      <c r="J83" s="92" t="s">
        <v>160</v>
      </c>
      <c r="K83" s="92" t="s">
        <v>168</v>
      </c>
      <c r="L83" s="130" t="s">
        <v>158</v>
      </c>
      <c r="M83" s="131"/>
      <c r="N83" s="131"/>
      <c r="O83" s="131"/>
      <c r="P83" s="131"/>
      <c r="Q83" s="132"/>
      <c r="R83" s="93" t="str">
        <f>"Рыночная стоимость "&amp;$R$4</f>
        <v>Рыночная стоимость тыс.руб</v>
      </c>
      <c r="S83" s="21"/>
    </row>
    <row r="84" spans="1:19">
      <c r="A84" s="123"/>
      <c r="B84" s="124"/>
      <c r="C84" s="124"/>
      <c r="D84" s="124"/>
      <c r="E84" s="124"/>
      <c r="F84" s="124"/>
      <c r="G84" s="124"/>
      <c r="H84" s="125"/>
      <c r="I84" s="35"/>
      <c r="J84" s="35"/>
      <c r="K84" s="59"/>
      <c r="L84" s="120"/>
      <c r="M84" s="121"/>
      <c r="N84" s="121"/>
      <c r="O84" s="121"/>
      <c r="P84" s="121"/>
      <c r="Q84" s="122"/>
      <c r="R84" s="65"/>
      <c r="S84" s="21"/>
    </row>
    <row r="85" spans="1:19">
      <c r="A85" s="123"/>
      <c r="B85" s="124"/>
      <c r="C85" s="124"/>
      <c r="D85" s="124"/>
      <c r="E85" s="124"/>
      <c r="F85" s="124"/>
      <c r="G85" s="124"/>
      <c r="H85" s="125"/>
      <c r="I85" s="35"/>
      <c r="J85" s="35"/>
      <c r="K85" s="59"/>
      <c r="L85" s="120"/>
      <c r="M85" s="121"/>
      <c r="N85" s="121"/>
      <c r="O85" s="121"/>
      <c r="P85" s="121"/>
      <c r="Q85" s="122"/>
      <c r="R85" s="65"/>
      <c r="S85" s="21"/>
    </row>
    <row r="86" spans="1:19">
      <c r="A86" s="123"/>
      <c r="B86" s="124"/>
      <c r="C86" s="124"/>
      <c r="D86" s="124"/>
      <c r="E86" s="124"/>
      <c r="F86" s="124"/>
      <c r="G86" s="124"/>
      <c r="H86" s="125"/>
      <c r="I86" s="35"/>
      <c r="J86" s="35"/>
      <c r="K86" s="59"/>
      <c r="L86" s="120"/>
      <c r="M86" s="121"/>
      <c r="N86" s="121"/>
      <c r="O86" s="121"/>
      <c r="P86" s="121"/>
      <c r="Q86" s="122"/>
      <c r="R86" s="65"/>
      <c r="S86" s="21"/>
    </row>
    <row r="87" spans="1:19">
      <c r="A87" s="123"/>
      <c r="B87" s="124"/>
      <c r="C87" s="124"/>
      <c r="D87" s="124"/>
      <c r="E87" s="124"/>
      <c r="F87" s="124"/>
      <c r="G87" s="124"/>
      <c r="H87" s="125"/>
      <c r="I87" s="35"/>
      <c r="J87" s="35"/>
      <c r="K87" s="59"/>
      <c r="L87" s="120"/>
      <c r="M87" s="121"/>
      <c r="N87" s="121"/>
      <c r="O87" s="121"/>
      <c r="P87" s="121"/>
      <c r="Q87" s="122"/>
      <c r="R87" s="65"/>
      <c r="S87" s="21"/>
    </row>
    <row r="88" spans="1:19">
      <c r="A88" s="123"/>
      <c r="B88" s="124"/>
      <c r="C88" s="124"/>
      <c r="D88" s="124"/>
      <c r="E88" s="124"/>
      <c r="F88" s="124"/>
      <c r="G88" s="124"/>
      <c r="H88" s="125"/>
      <c r="I88" s="35"/>
      <c r="J88" s="35"/>
      <c r="K88" s="59"/>
      <c r="L88" s="120"/>
      <c r="M88" s="121"/>
      <c r="N88" s="121"/>
      <c r="O88" s="121"/>
      <c r="P88" s="121"/>
      <c r="Q88" s="122"/>
      <c r="R88" s="65"/>
      <c r="S88" s="21"/>
    </row>
    <row r="89" spans="1:19">
      <c r="A89" s="123"/>
      <c r="B89" s="124"/>
      <c r="C89" s="124"/>
      <c r="D89" s="124"/>
      <c r="E89" s="124"/>
      <c r="F89" s="124"/>
      <c r="G89" s="124"/>
      <c r="H89" s="125"/>
      <c r="I89" s="35"/>
      <c r="J89" s="35"/>
      <c r="K89" s="59"/>
      <c r="L89" s="120"/>
      <c r="M89" s="121"/>
      <c r="N89" s="121"/>
      <c r="O89" s="121"/>
      <c r="P89" s="121"/>
      <c r="Q89" s="122"/>
      <c r="R89" s="65"/>
      <c r="S89" s="21"/>
    </row>
    <row r="90" spans="1:19">
      <c r="A90" s="123"/>
      <c r="B90" s="124"/>
      <c r="C90" s="124"/>
      <c r="D90" s="124"/>
      <c r="E90" s="124"/>
      <c r="F90" s="124"/>
      <c r="G90" s="124"/>
      <c r="H90" s="125"/>
      <c r="I90" s="35"/>
      <c r="J90" s="35"/>
      <c r="K90" s="59"/>
      <c r="L90" s="120"/>
      <c r="M90" s="121"/>
      <c r="N90" s="121"/>
      <c r="O90" s="121"/>
      <c r="P90" s="121"/>
      <c r="Q90" s="122"/>
      <c r="R90" s="65"/>
      <c r="S90" s="21"/>
    </row>
    <row r="91" spans="1:19">
      <c r="A91" s="123"/>
      <c r="B91" s="124"/>
      <c r="C91" s="124"/>
      <c r="D91" s="124"/>
      <c r="E91" s="124"/>
      <c r="F91" s="124"/>
      <c r="G91" s="124"/>
      <c r="H91" s="125"/>
      <c r="I91" s="35"/>
      <c r="J91" s="35"/>
      <c r="K91" s="59"/>
      <c r="L91" s="120"/>
      <c r="M91" s="121"/>
      <c r="N91" s="121"/>
      <c r="O91" s="121"/>
      <c r="P91" s="121"/>
      <c r="Q91" s="122"/>
      <c r="R91" s="65"/>
      <c r="S91" s="21"/>
    </row>
    <row r="92" spans="1:19">
      <c r="A92" s="123"/>
      <c r="B92" s="124"/>
      <c r="C92" s="124"/>
      <c r="D92" s="124"/>
      <c r="E92" s="124"/>
      <c r="F92" s="124"/>
      <c r="G92" s="124"/>
      <c r="H92" s="125"/>
      <c r="I92" s="35"/>
      <c r="J92" s="35"/>
      <c r="K92" s="59"/>
      <c r="L92" s="120"/>
      <c r="M92" s="121"/>
      <c r="N92" s="121"/>
      <c r="O92" s="121"/>
      <c r="P92" s="121"/>
      <c r="Q92" s="122"/>
      <c r="R92" s="65"/>
      <c r="S92" s="21"/>
    </row>
    <row r="93" spans="1:19">
      <c r="A93" s="123"/>
      <c r="B93" s="124"/>
      <c r="C93" s="124"/>
      <c r="D93" s="124"/>
      <c r="E93" s="124"/>
      <c r="F93" s="124"/>
      <c r="G93" s="124"/>
      <c r="H93" s="125"/>
      <c r="I93" s="35"/>
      <c r="J93" s="35"/>
      <c r="K93" s="59"/>
      <c r="L93" s="120"/>
      <c r="M93" s="121"/>
      <c r="N93" s="121"/>
      <c r="O93" s="121"/>
      <c r="P93" s="121"/>
      <c r="Q93" s="122"/>
      <c r="R93" s="65"/>
      <c r="S93" s="21"/>
    </row>
    <row r="94" spans="1:19">
      <c r="A94" s="126" t="s">
        <v>171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94">
        <f>SUM(R84:R93)</f>
        <v>0</v>
      </c>
      <c r="S94" s="21"/>
    </row>
    <row r="95" spans="1:19" ht="15" customHeight="1">
      <c r="A95" s="128" t="s">
        <v>170</v>
      </c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9"/>
      <c r="R95" s="90">
        <f>$P$8</f>
        <v>43831</v>
      </c>
      <c r="S95" s="21"/>
    </row>
    <row r="96" spans="1:19" ht="25.5" customHeight="1">
      <c r="A96" s="130" t="s">
        <v>169</v>
      </c>
      <c r="B96" s="131"/>
      <c r="C96" s="131"/>
      <c r="D96" s="131"/>
      <c r="E96" s="131"/>
      <c r="F96" s="131"/>
      <c r="G96" s="131"/>
      <c r="H96" s="132"/>
      <c r="I96" s="91" t="s">
        <v>161</v>
      </c>
      <c r="J96" s="92" t="s">
        <v>160</v>
      </c>
      <c r="K96" s="92" t="s">
        <v>168</v>
      </c>
      <c r="L96" s="130" t="s">
        <v>158</v>
      </c>
      <c r="M96" s="131"/>
      <c r="N96" s="131"/>
      <c r="O96" s="131"/>
      <c r="P96" s="131"/>
      <c r="Q96" s="132"/>
      <c r="R96" s="93" t="str">
        <f>"Рыночная стоимость "&amp;$R$4</f>
        <v>Рыночная стоимость тыс.руб</v>
      </c>
      <c r="S96" s="21"/>
    </row>
    <row r="97" spans="1:19">
      <c r="A97" s="123"/>
      <c r="B97" s="124"/>
      <c r="C97" s="124"/>
      <c r="D97" s="124"/>
      <c r="E97" s="124"/>
      <c r="F97" s="124"/>
      <c r="G97" s="124"/>
      <c r="H97" s="125"/>
      <c r="I97" s="35"/>
      <c r="J97" s="35"/>
      <c r="K97" s="59"/>
      <c r="L97" s="120"/>
      <c r="M97" s="121"/>
      <c r="N97" s="121"/>
      <c r="O97" s="121"/>
      <c r="P97" s="121"/>
      <c r="Q97" s="122"/>
      <c r="R97" s="65"/>
      <c r="S97" s="21"/>
    </row>
    <row r="98" spans="1:19">
      <c r="A98" s="123"/>
      <c r="B98" s="124"/>
      <c r="C98" s="124"/>
      <c r="D98" s="124"/>
      <c r="E98" s="124"/>
      <c r="F98" s="124"/>
      <c r="G98" s="124"/>
      <c r="H98" s="125"/>
      <c r="I98" s="35"/>
      <c r="J98" s="35"/>
      <c r="K98" s="59"/>
      <c r="L98" s="120"/>
      <c r="M98" s="121"/>
      <c r="N98" s="121"/>
      <c r="O98" s="121"/>
      <c r="P98" s="121"/>
      <c r="Q98" s="122"/>
      <c r="R98" s="65"/>
      <c r="S98" s="21"/>
    </row>
    <row r="99" spans="1:19">
      <c r="A99" s="123"/>
      <c r="B99" s="124"/>
      <c r="C99" s="124"/>
      <c r="D99" s="124"/>
      <c r="E99" s="124"/>
      <c r="F99" s="124"/>
      <c r="G99" s="124"/>
      <c r="H99" s="125"/>
      <c r="I99" s="35"/>
      <c r="J99" s="35"/>
      <c r="K99" s="59"/>
      <c r="L99" s="120"/>
      <c r="M99" s="121"/>
      <c r="N99" s="121"/>
      <c r="O99" s="121"/>
      <c r="P99" s="121"/>
      <c r="Q99" s="122"/>
      <c r="R99" s="65"/>
      <c r="S99" s="21"/>
    </row>
    <row r="100" spans="1:19">
      <c r="A100" s="123"/>
      <c r="B100" s="124"/>
      <c r="C100" s="124"/>
      <c r="D100" s="124"/>
      <c r="E100" s="124"/>
      <c r="F100" s="124"/>
      <c r="G100" s="124"/>
      <c r="H100" s="125"/>
      <c r="I100" s="35"/>
      <c r="J100" s="35"/>
      <c r="K100" s="59"/>
      <c r="L100" s="120"/>
      <c r="M100" s="121"/>
      <c r="N100" s="121"/>
      <c r="O100" s="121"/>
      <c r="P100" s="121"/>
      <c r="Q100" s="122"/>
      <c r="R100" s="65"/>
      <c r="S100" s="21"/>
    </row>
    <row r="101" spans="1:19">
      <c r="A101" s="123"/>
      <c r="B101" s="124"/>
      <c r="C101" s="124"/>
      <c r="D101" s="124"/>
      <c r="E101" s="124"/>
      <c r="F101" s="124"/>
      <c r="G101" s="124"/>
      <c r="H101" s="125"/>
      <c r="I101" s="35"/>
      <c r="J101" s="35"/>
      <c r="K101" s="59"/>
      <c r="L101" s="120"/>
      <c r="M101" s="121"/>
      <c r="N101" s="121"/>
      <c r="O101" s="121"/>
      <c r="P101" s="121"/>
      <c r="Q101" s="122"/>
      <c r="R101" s="65"/>
      <c r="S101" s="21"/>
    </row>
    <row r="102" spans="1:19">
      <c r="A102" s="123"/>
      <c r="B102" s="124"/>
      <c r="C102" s="124"/>
      <c r="D102" s="124"/>
      <c r="E102" s="124"/>
      <c r="F102" s="124"/>
      <c r="G102" s="124"/>
      <c r="H102" s="125"/>
      <c r="I102" s="35"/>
      <c r="J102" s="35"/>
      <c r="K102" s="59"/>
      <c r="L102" s="120"/>
      <c r="M102" s="121"/>
      <c r="N102" s="121"/>
      <c r="O102" s="121"/>
      <c r="P102" s="121"/>
      <c r="Q102" s="122"/>
      <c r="R102" s="65"/>
      <c r="S102" s="21"/>
    </row>
    <row r="103" spans="1:19">
      <c r="A103" s="123"/>
      <c r="B103" s="124"/>
      <c r="C103" s="124"/>
      <c r="D103" s="124"/>
      <c r="E103" s="124"/>
      <c r="F103" s="124"/>
      <c r="G103" s="124"/>
      <c r="H103" s="125"/>
      <c r="I103" s="35"/>
      <c r="J103" s="35"/>
      <c r="K103" s="59"/>
      <c r="L103" s="120"/>
      <c r="M103" s="121"/>
      <c r="N103" s="121"/>
      <c r="O103" s="121"/>
      <c r="P103" s="121"/>
      <c r="Q103" s="122"/>
      <c r="R103" s="65"/>
      <c r="S103" s="21"/>
    </row>
    <row r="104" spans="1:19">
      <c r="A104" s="123"/>
      <c r="B104" s="124"/>
      <c r="C104" s="124"/>
      <c r="D104" s="124"/>
      <c r="E104" s="124"/>
      <c r="F104" s="124"/>
      <c r="G104" s="124"/>
      <c r="H104" s="125"/>
      <c r="I104" s="35"/>
      <c r="J104" s="35"/>
      <c r="K104" s="59"/>
      <c r="L104" s="120"/>
      <c r="M104" s="121"/>
      <c r="N104" s="121"/>
      <c r="O104" s="121"/>
      <c r="P104" s="121"/>
      <c r="Q104" s="122"/>
      <c r="R104" s="65"/>
      <c r="S104" s="21"/>
    </row>
    <row r="105" spans="1:19">
      <c r="A105" s="123"/>
      <c r="B105" s="124"/>
      <c r="C105" s="124"/>
      <c r="D105" s="124"/>
      <c r="E105" s="124"/>
      <c r="F105" s="124"/>
      <c r="G105" s="124"/>
      <c r="H105" s="125"/>
      <c r="I105" s="35"/>
      <c r="J105" s="35"/>
      <c r="K105" s="59"/>
      <c r="L105" s="120"/>
      <c r="M105" s="121"/>
      <c r="N105" s="121"/>
      <c r="O105" s="121"/>
      <c r="P105" s="121"/>
      <c r="Q105" s="122"/>
      <c r="R105" s="65"/>
      <c r="S105" s="21"/>
    </row>
    <row r="106" spans="1:19">
      <c r="A106" s="123"/>
      <c r="B106" s="124"/>
      <c r="C106" s="124"/>
      <c r="D106" s="124"/>
      <c r="E106" s="124"/>
      <c r="F106" s="124"/>
      <c r="G106" s="124"/>
      <c r="H106" s="125"/>
      <c r="I106" s="35"/>
      <c r="J106" s="35"/>
      <c r="K106" s="59"/>
      <c r="L106" s="120"/>
      <c r="M106" s="121"/>
      <c r="N106" s="121"/>
      <c r="O106" s="121"/>
      <c r="P106" s="121"/>
      <c r="Q106" s="122"/>
      <c r="R106" s="65"/>
      <c r="S106" s="21"/>
    </row>
    <row r="107" spans="1:19">
      <c r="A107" s="126" t="s">
        <v>167</v>
      </c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94">
        <f>SUM(R97:R106)</f>
        <v>0</v>
      </c>
      <c r="S107" s="21"/>
    </row>
    <row r="108" spans="1:19" ht="15" customHeight="1">
      <c r="A108" s="128" t="s">
        <v>166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90">
        <f>$P$8</f>
        <v>43831</v>
      </c>
      <c r="S108" s="21"/>
    </row>
    <row r="109" spans="1:19" ht="25.5" customHeight="1">
      <c r="A109" s="130" t="s">
        <v>162</v>
      </c>
      <c r="B109" s="131"/>
      <c r="C109" s="131"/>
      <c r="D109" s="131"/>
      <c r="E109" s="131"/>
      <c r="F109" s="131"/>
      <c r="G109" s="131"/>
      <c r="H109" s="132"/>
      <c r="I109" s="91" t="s">
        <v>161</v>
      </c>
      <c r="J109" s="92" t="s">
        <v>165</v>
      </c>
      <c r="K109" s="92" t="s">
        <v>159</v>
      </c>
      <c r="L109" s="130" t="s">
        <v>158</v>
      </c>
      <c r="M109" s="131"/>
      <c r="N109" s="131"/>
      <c r="O109" s="131"/>
      <c r="P109" s="131"/>
      <c r="Q109" s="132"/>
      <c r="R109" s="93" t="str">
        <f>"Рыночная стоимость "&amp;$R$4</f>
        <v>Рыночная стоимость тыс.руб</v>
      </c>
      <c r="S109" s="21"/>
    </row>
    <row r="110" spans="1:19">
      <c r="A110" s="123"/>
      <c r="B110" s="124"/>
      <c r="C110" s="124"/>
      <c r="D110" s="124"/>
      <c r="E110" s="124"/>
      <c r="F110" s="124"/>
      <c r="G110" s="124"/>
      <c r="H110" s="125"/>
      <c r="I110" s="35"/>
      <c r="J110" s="35"/>
      <c r="K110" s="59"/>
      <c r="L110" s="120"/>
      <c r="M110" s="121"/>
      <c r="N110" s="121"/>
      <c r="O110" s="121"/>
      <c r="P110" s="121"/>
      <c r="Q110" s="122"/>
      <c r="R110" s="65"/>
      <c r="S110" s="21"/>
    </row>
    <row r="111" spans="1:19">
      <c r="A111" s="123"/>
      <c r="B111" s="124"/>
      <c r="C111" s="124"/>
      <c r="D111" s="124"/>
      <c r="E111" s="124"/>
      <c r="F111" s="124"/>
      <c r="G111" s="124"/>
      <c r="H111" s="125"/>
      <c r="I111" s="35"/>
      <c r="J111" s="35"/>
      <c r="K111" s="59"/>
      <c r="L111" s="120"/>
      <c r="M111" s="121"/>
      <c r="N111" s="121"/>
      <c r="O111" s="121"/>
      <c r="P111" s="121"/>
      <c r="Q111" s="122"/>
      <c r="R111" s="65"/>
      <c r="S111" s="21"/>
    </row>
    <row r="112" spans="1:19">
      <c r="A112" s="123"/>
      <c r="B112" s="124"/>
      <c r="C112" s="124"/>
      <c r="D112" s="124"/>
      <c r="E112" s="124"/>
      <c r="F112" s="124"/>
      <c r="G112" s="124"/>
      <c r="H112" s="125"/>
      <c r="I112" s="35"/>
      <c r="J112" s="35"/>
      <c r="K112" s="59"/>
      <c r="L112" s="120"/>
      <c r="M112" s="121"/>
      <c r="N112" s="121"/>
      <c r="O112" s="121"/>
      <c r="P112" s="121"/>
      <c r="Q112" s="122"/>
      <c r="R112" s="65"/>
      <c r="S112" s="21"/>
    </row>
    <row r="113" spans="1:19">
      <c r="A113" s="123"/>
      <c r="B113" s="124"/>
      <c r="C113" s="124"/>
      <c r="D113" s="124"/>
      <c r="E113" s="124"/>
      <c r="F113" s="124"/>
      <c r="G113" s="124"/>
      <c r="H113" s="125"/>
      <c r="I113" s="35"/>
      <c r="J113" s="35"/>
      <c r="K113" s="59"/>
      <c r="L113" s="120"/>
      <c r="M113" s="121"/>
      <c r="N113" s="121"/>
      <c r="O113" s="121"/>
      <c r="P113" s="121"/>
      <c r="Q113" s="122"/>
      <c r="R113" s="65"/>
      <c r="S113" s="21"/>
    </row>
    <row r="114" spans="1:19">
      <c r="A114" s="123"/>
      <c r="B114" s="124"/>
      <c r="C114" s="124"/>
      <c r="D114" s="124"/>
      <c r="E114" s="124"/>
      <c r="F114" s="124"/>
      <c r="G114" s="124"/>
      <c r="H114" s="125"/>
      <c r="I114" s="35"/>
      <c r="J114" s="35"/>
      <c r="K114" s="59"/>
      <c r="L114" s="120"/>
      <c r="M114" s="121"/>
      <c r="N114" s="121"/>
      <c r="O114" s="121"/>
      <c r="P114" s="121"/>
      <c r="Q114" s="122"/>
      <c r="R114" s="65"/>
      <c r="S114" s="21"/>
    </row>
    <row r="115" spans="1:19">
      <c r="A115" s="123"/>
      <c r="B115" s="124"/>
      <c r="C115" s="124"/>
      <c r="D115" s="124"/>
      <c r="E115" s="124"/>
      <c r="F115" s="124"/>
      <c r="G115" s="124"/>
      <c r="H115" s="125"/>
      <c r="I115" s="35"/>
      <c r="J115" s="35"/>
      <c r="K115" s="59"/>
      <c r="L115" s="120"/>
      <c r="M115" s="121"/>
      <c r="N115" s="121"/>
      <c r="O115" s="121"/>
      <c r="P115" s="121"/>
      <c r="Q115" s="122"/>
      <c r="R115" s="65"/>
      <c r="S115" s="21"/>
    </row>
    <row r="116" spans="1:19">
      <c r="A116" s="123"/>
      <c r="B116" s="124"/>
      <c r="C116" s="124"/>
      <c r="D116" s="124"/>
      <c r="E116" s="124"/>
      <c r="F116" s="124"/>
      <c r="G116" s="124"/>
      <c r="H116" s="125"/>
      <c r="I116" s="35"/>
      <c r="J116" s="35"/>
      <c r="K116" s="59"/>
      <c r="L116" s="120"/>
      <c r="M116" s="121"/>
      <c r="N116" s="121"/>
      <c r="O116" s="121"/>
      <c r="P116" s="121"/>
      <c r="Q116" s="122"/>
      <c r="R116" s="65"/>
      <c r="S116" s="21"/>
    </row>
    <row r="117" spans="1:19">
      <c r="A117" s="123"/>
      <c r="B117" s="124"/>
      <c r="C117" s="124"/>
      <c r="D117" s="124"/>
      <c r="E117" s="124"/>
      <c r="F117" s="124"/>
      <c r="G117" s="124"/>
      <c r="H117" s="125"/>
      <c r="I117" s="35"/>
      <c r="J117" s="35"/>
      <c r="K117" s="59"/>
      <c r="L117" s="120"/>
      <c r="M117" s="121"/>
      <c r="N117" s="121"/>
      <c r="O117" s="121"/>
      <c r="P117" s="121"/>
      <c r="Q117" s="122"/>
      <c r="R117" s="65"/>
      <c r="S117" s="21"/>
    </row>
    <row r="118" spans="1:19">
      <c r="A118" s="123"/>
      <c r="B118" s="124"/>
      <c r="C118" s="124"/>
      <c r="D118" s="124"/>
      <c r="E118" s="124"/>
      <c r="F118" s="124"/>
      <c r="G118" s="124"/>
      <c r="H118" s="125"/>
      <c r="I118" s="35"/>
      <c r="J118" s="35"/>
      <c r="K118" s="59"/>
      <c r="L118" s="120"/>
      <c r="M118" s="121"/>
      <c r="N118" s="121"/>
      <c r="O118" s="121"/>
      <c r="P118" s="121"/>
      <c r="Q118" s="122"/>
      <c r="R118" s="65"/>
      <c r="S118" s="21"/>
    </row>
    <row r="119" spans="1:19">
      <c r="A119" s="123"/>
      <c r="B119" s="124"/>
      <c r="C119" s="124"/>
      <c r="D119" s="124"/>
      <c r="E119" s="124"/>
      <c r="F119" s="124"/>
      <c r="G119" s="124"/>
      <c r="H119" s="125"/>
      <c r="I119" s="35"/>
      <c r="J119" s="35"/>
      <c r="K119" s="59"/>
      <c r="L119" s="120"/>
      <c r="M119" s="121"/>
      <c r="N119" s="121"/>
      <c r="O119" s="121"/>
      <c r="P119" s="121"/>
      <c r="Q119" s="122"/>
      <c r="R119" s="65"/>
      <c r="S119" s="21"/>
    </row>
    <row r="120" spans="1:19">
      <c r="A120" s="126" t="s">
        <v>164</v>
      </c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95">
        <f>SUM(R110:R119)</f>
        <v>0</v>
      </c>
      <c r="S120" s="21"/>
    </row>
    <row r="121" spans="1:19" ht="15" customHeight="1">
      <c r="A121" s="128" t="s">
        <v>163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90">
        <f>$P$8</f>
        <v>43831</v>
      </c>
      <c r="S121" s="21"/>
    </row>
    <row r="122" spans="1:19" ht="25.5" customHeight="1">
      <c r="A122" s="130" t="s">
        <v>199</v>
      </c>
      <c r="B122" s="131"/>
      <c r="C122" s="131"/>
      <c r="D122" s="131"/>
      <c r="E122" s="131"/>
      <c r="F122" s="131"/>
      <c r="G122" s="131"/>
      <c r="H122" s="132"/>
      <c r="I122" s="91" t="s">
        <v>161</v>
      </c>
      <c r="J122" s="92" t="s">
        <v>160</v>
      </c>
      <c r="K122" s="92" t="s">
        <v>159</v>
      </c>
      <c r="L122" s="130" t="s">
        <v>158</v>
      </c>
      <c r="M122" s="131"/>
      <c r="N122" s="131"/>
      <c r="O122" s="131"/>
      <c r="P122" s="131"/>
      <c r="Q122" s="132"/>
      <c r="R122" s="93" t="str">
        <f>"Рыночная стоимость "&amp;$R$4</f>
        <v>Рыночная стоимость тыс.руб</v>
      </c>
      <c r="S122" s="21"/>
    </row>
    <row r="123" spans="1:19">
      <c r="A123" s="123"/>
      <c r="B123" s="124"/>
      <c r="C123" s="124"/>
      <c r="D123" s="124"/>
      <c r="E123" s="124"/>
      <c r="F123" s="124"/>
      <c r="G123" s="124"/>
      <c r="H123" s="125"/>
      <c r="I123" s="35"/>
      <c r="J123" s="35"/>
      <c r="K123" s="59"/>
      <c r="L123" s="120"/>
      <c r="M123" s="121"/>
      <c r="N123" s="121"/>
      <c r="O123" s="121"/>
      <c r="P123" s="121"/>
      <c r="Q123" s="122"/>
      <c r="R123" s="65"/>
      <c r="S123" s="21"/>
    </row>
    <row r="124" spans="1:19">
      <c r="A124" s="123"/>
      <c r="B124" s="124"/>
      <c r="C124" s="124"/>
      <c r="D124" s="124"/>
      <c r="E124" s="124"/>
      <c r="F124" s="124"/>
      <c r="G124" s="124"/>
      <c r="H124" s="125"/>
      <c r="I124" s="35"/>
      <c r="J124" s="35"/>
      <c r="K124" s="59"/>
      <c r="L124" s="120"/>
      <c r="M124" s="121"/>
      <c r="N124" s="121"/>
      <c r="O124" s="121"/>
      <c r="P124" s="121"/>
      <c r="Q124" s="122"/>
      <c r="R124" s="65"/>
      <c r="S124" s="21"/>
    </row>
    <row r="125" spans="1:19">
      <c r="A125" s="123"/>
      <c r="B125" s="124"/>
      <c r="C125" s="124"/>
      <c r="D125" s="124"/>
      <c r="E125" s="124"/>
      <c r="F125" s="124"/>
      <c r="G125" s="124"/>
      <c r="H125" s="125"/>
      <c r="I125" s="35"/>
      <c r="J125" s="35"/>
      <c r="K125" s="59"/>
      <c r="L125" s="120"/>
      <c r="M125" s="121"/>
      <c r="N125" s="121"/>
      <c r="O125" s="121"/>
      <c r="P125" s="121"/>
      <c r="Q125" s="122"/>
      <c r="R125" s="65"/>
      <c r="S125" s="21"/>
    </row>
    <row r="126" spans="1:19">
      <c r="A126" s="123"/>
      <c r="B126" s="124"/>
      <c r="C126" s="124"/>
      <c r="D126" s="124"/>
      <c r="E126" s="124"/>
      <c r="F126" s="124"/>
      <c r="G126" s="124"/>
      <c r="H126" s="125"/>
      <c r="I126" s="35"/>
      <c r="J126" s="35"/>
      <c r="K126" s="59"/>
      <c r="L126" s="120"/>
      <c r="M126" s="121"/>
      <c r="N126" s="121"/>
      <c r="O126" s="121"/>
      <c r="P126" s="121"/>
      <c r="Q126" s="122"/>
      <c r="R126" s="65"/>
      <c r="S126" s="21"/>
    </row>
    <row r="127" spans="1:19">
      <c r="A127" s="123"/>
      <c r="B127" s="124"/>
      <c r="C127" s="124"/>
      <c r="D127" s="124"/>
      <c r="E127" s="124"/>
      <c r="F127" s="124"/>
      <c r="G127" s="124"/>
      <c r="H127" s="125"/>
      <c r="I127" s="35"/>
      <c r="J127" s="35"/>
      <c r="K127" s="59"/>
      <c r="L127" s="120"/>
      <c r="M127" s="121"/>
      <c r="N127" s="121"/>
      <c r="O127" s="121"/>
      <c r="P127" s="121"/>
      <c r="Q127" s="122"/>
      <c r="R127" s="65"/>
      <c r="S127" s="21"/>
    </row>
    <row r="128" spans="1:19">
      <c r="A128" s="123"/>
      <c r="B128" s="124"/>
      <c r="C128" s="124"/>
      <c r="D128" s="124"/>
      <c r="E128" s="124"/>
      <c r="F128" s="124"/>
      <c r="G128" s="124"/>
      <c r="H128" s="125"/>
      <c r="I128" s="35"/>
      <c r="J128" s="35"/>
      <c r="K128" s="59"/>
      <c r="L128" s="120"/>
      <c r="M128" s="121"/>
      <c r="N128" s="121"/>
      <c r="O128" s="121"/>
      <c r="P128" s="121"/>
      <c r="Q128" s="122"/>
      <c r="R128" s="65"/>
      <c r="S128" s="21"/>
    </row>
    <row r="129" spans="1:19">
      <c r="A129" s="123"/>
      <c r="B129" s="124"/>
      <c r="C129" s="124"/>
      <c r="D129" s="124"/>
      <c r="E129" s="124"/>
      <c r="F129" s="124"/>
      <c r="G129" s="124"/>
      <c r="H129" s="125"/>
      <c r="I129" s="35"/>
      <c r="J129" s="35"/>
      <c r="K129" s="59"/>
      <c r="L129" s="120"/>
      <c r="M129" s="121"/>
      <c r="N129" s="121"/>
      <c r="O129" s="121"/>
      <c r="P129" s="121"/>
      <c r="Q129" s="122"/>
      <c r="R129" s="65"/>
      <c r="S129" s="21"/>
    </row>
    <row r="130" spans="1:19">
      <c r="A130" s="123"/>
      <c r="B130" s="124"/>
      <c r="C130" s="124"/>
      <c r="D130" s="124"/>
      <c r="E130" s="124"/>
      <c r="F130" s="124"/>
      <c r="G130" s="124"/>
      <c r="H130" s="125"/>
      <c r="I130" s="35"/>
      <c r="J130" s="35"/>
      <c r="K130" s="59"/>
      <c r="L130" s="120"/>
      <c r="M130" s="121"/>
      <c r="N130" s="121"/>
      <c r="O130" s="121"/>
      <c r="P130" s="121"/>
      <c r="Q130" s="122"/>
      <c r="R130" s="65"/>
      <c r="S130" s="21"/>
    </row>
    <row r="131" spans="1:19">
      <c r="A131" s="123"/>
      <c r="B131" s="124"/>
      <c r="C131" s="124"/>
      <c r="D131" s="124"/>
      <c r="E131" s="124"/>
      <c r="F131" s="124"/>
      <c r="G131" s="124"/>
      <c r="H131" s="125"/>
      <c r="I131" s="35"/>
      <c r="J131" s="35"/>
      <c r="K131" s="59"/>
      <c r="L131" s="120"/>
      <c r="M131" s="121"/>
      <c r="N131" s="121"/>
      <c r="O131" s="121"/>
      <c r="P131" s="121"/>
      <c r="Q131" s="122"/>
      <c r="R131" s="65"/>
      <c r="S131" s="21"/>
    </row>
    <row r="132" spans="1:19">
      <c r="A132" s="123"/>
      <c r="B132" s="124"/>
      <c r="C132" s="124"/>
      <c r="D132" s="124"/>
      <c r="E132" s="124"/>
      <c r="F132" s="124"/>
      <c r="G132" s="124"/>
      <c r="H132" s="125"/>
      <c r="I132" s="35"/>
      <c r="J132" s="35"/>
      <c r="K132" s="59"/>
      <c r="L132" s="120"/>
      <c r="M132" s="121"/>
      <c r="N132" s="121"/>
      <c r="O132" s="121"/>
      <c r="P132" s="121"/>
      <c r="Q132" s="122"/>
      <c r="R132" s="65"/>
      <c r="S132" s="21"/>
    </row>
    <row r="133" spans="1:19">
      <c r="A133" s="126" t="s">
        <v>157</v>
      </c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96">
        <f>SUM(R123:R132)</f>
        <v>0</v>
      </c>
      <c r="S133" s="21"/>
    </row>
    <row r="134" spans="1:19">
      <c r="A134" s="207" t="s">
        <v>156</v>
      </c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97">
        <f>R94+R107+R120+R133</f>
        <v>0</v>
      </c>
      <c r="S134" s="21"/>
    </row>
    <row r="135" spans="1:19">
      <c r="A135" s="144" t="s">
        <v>119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21"/>
    </row>
    <row r="136" spans="1:19" ht="129.75" customHeight="1">
      <c r="A136" s="154" t="s">
        <v>235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21"/>
    </row>
    <row r="137" spans="1:19">
      <c r="A137" s="176" t="s">
        <v>53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21"/>
    </row>
    <row r="138" spans="1:19" ht="15" customHeight="1">
      <c r="A138" s="158" t="s">
        <v>155</v>
      </c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9"/>
      <c r="P138" s="150">
        <f>$P$24</f>
        <v>43831</v>
      </c>
      <c r="Q138" s="151"/>
      <c r="R138" s="152" t="s">
        <v>153</v>
      </c>
      <c r="S138" s="21"/>
    </row>
    <row r="139" spans="1:19" ht="25.5" customHeight="1">
      <c r="A139" s="130" t="s">
        <v>152</v>
      </c>
      <c r="B139" s="131"/>
      <c r="C139" s="131"/>
      <c r="D139" s="131"/>
      <c r="E139" s="131"/>
      <c r="F139" s="131"/>
      <c r="G139" s="131"/>
      <c r="H139" s="131"/>
      <c r="I139" s="132"/>
      <c r="J139" s="160" t="s">
        <v>6</v>
      </c>
      <c r="K139" s="161"/>
      <c r="L139" s="160" t="s">
        <v>151</v>
      </c>
      <c r="M139" s="161"/>
      <c r="N139" s="160" t="s">
        <v>134</v>
      </c>
      <c r="O139" s="209"/>
      <c r="P139" s="75" t="str">
        <f>"Сумма "&amp;$R$4</f>
        <v>Сумма тыс.руб</v>
      </c>
      <c r="Q139" s="76" t="s">
        <v>127</v>
      </c>
      <c r="R139" s="208"/>
      <c r="S139" s="21"/>
    </row>
    <row r="140" spans="1:19">
      <c r="A140" s="123"/>
      <c r="B140" s="124"/>
      <c r="C140" s="124"/>
      <c r="D140" s="124"/>
      <c r="E140" s="124"/>
      <c r="F140" s="124"/>
      <c r="G140" s="124"/>
      <c r="H140" s="124"/>
      <c r="I140" s="125"/>
      <c r="J140" s="178"/>
      <c r="K140" s="179"/>
      <c r="L140" s="180"/>
      <c r="M140" s="181"/>
      <c r="N140" s="180"/>
      <c r="O140" s="183"/>
      <c r="P140" s="33"/>
      <c r="Q140" s="32"/>
      <c r="R140" s="34"/>
      <c r="S140" s="21"/>
    </row>
    <row r="141" spans="1:19">
      <c r="A141" s="123"/>
      <c r="B141" s="124"/>
      <c r="C141" s="124"/>
      <c r="D141" s="124"/>
      <c r="E141" s="124"/>
      <c r="F141" s="124"/>
      <c r="G141" s="124"/>
      <c r="H141" s="124"/>
      <c r="I141" s="125"/>
      <c r="J141" s="178"/>
      <c r="K141" s="179"/>
      <c r="L141" s="180"/>
      <c r="M141" s="181"/>
      <c r="N141" s="180"/>
      <c r="O141" s="183"/>
      <c r="P141" s="33"/>
      <c r="Q141" s="32"/>
      <c r="R141" s="34"/>
      <c r="S141" s="21"/>
    </row>
    <row r="142" spans="1:19">
      <c r="A142" s="123"/>
      <c r="B142" s="124"/>
      <c r="C142" s="124"/>
      <c r="D142" s="124"/>
      <c r="E142" s="124"/>
      <c r="F142" s="124"/>
      <c r="G142" s="124"/>
      <c r="H142" s="124"/>
      <c r="I142" s="125"/>
      <c r="J142" s="178"/>
      <c r="K142" s="179"/>
      <c r="L142" s="180"/>
      <c r="M142" s="181"/>
      <c r="N142" s="180"/>
      <c r="O142" s="183"/>
      <c r="P142" s="33"/>
      <c r="Q142" s="32"/>
      <c r="R142" s="34"/>
      <c r="S142" s="21"/>
    </row>
    <row r="143" spans="1:19">
      <c r="A143" s="123"/>
      <c r="B143" s="124"/>
      <c r="C143" s="124"/>
      <c r="D143" s="124"/>
      <c r="E143" s="124"/>
      <c r="F143" s="124"/>
      <c r="G143" s="124"/>
      <c r="H143" s="124"/>
      <c r="I143" s="125"/>
      <c r="J143" s="178"/>
      <c r="K143" s="179"/>
      <c r="L143" s="180"/>
      <c r="M143" s="181"/>
      <c r="N143" s="180"/>
      <c r="O143" s="183"/>
      <c r="P143" s="33"/>
      <c r="Q143" s="32"/>
      <c r="R143" s="34"/>
      <c r="S143" s="21"/>
    </row>
    <row r="144" spans="1:19">
      <c r="A144" s="123"/>
      <c r="B144" s="124"/>
      <c r="C144" s="124"/>
      <c r="D144" s="124"/>
      <c r="E144" s="124"/>
      <c r="F144" s="124"/>
      <c r="G144" s="124"/>
      <c r="H144" s="124"/>
      <c r="I144" s="125"/>
      <c r="J144" s="178"/>
      <c r="K144" s="179"/>
      <c r="L144" s="180"/>
      <c r="M144" s="181"/>
      <c r="N144" s="180"/>
      <c r="O144" s="183"/>
      <c r="P144" s="33"/>
      <c r="Q144" s="32"/>
      <c r="R144" s="34"/>
      <c r="S144" s="21"/>
    </row>
    <row r="145" spans="1:19">
      <c r="A145" s="123"/>
      <c r="B145" s="124"/>
      <c r="C145" s="124"/>
      <c r="D145" s="124"/>
      <c r="E145" s="124"/>
      <c r="F145" s="124"/>
      <c r="G145" s="124"/>
      <c r="H145" s="124"/>
      <c r="I145" s="125"/>
      <c r="J145" s="178"/>
      <c r="K145" s="179"/>
      <c r="L145" s="180"/>
      <c r="M145" s="181"/>
      <c r="N145" s="180"/>
      <c r="O145" s="183"/>
      <c r="P145" s="33"/>
      <c r="Q145" s="32"/>
      <c r="R145" s="34"/>
      <c r="S145" s="21"/>
    </row>
    <row r="146" spans="1:19">
      <c r="A146" s="123"/>
      <c r="B146" s="124"/>
      <c r="C146" s="124"/>
      <c r="D146" s="124"/>
      <c r="E146" s="124"/>
      <c r="F146" s="124"/>
      <c r="G146" s="124"/>
      <c r="H146" s="124"/>
      <c r="I146" s="125"/>
      <c r="J146" s="178"/>
      <c r="K146" s="179"/>
      <c r="L146" s="180"/>
      <c r="M146" s="181"/>
      <c r="N146" s="180"/>
      <c r="O146" s="183"/>
      <c r="P146" s="33"/>
      <c r="Q146" s="32"/>
      <c r="R146" s="34"/>
      <c r="S146" s="21"/>
    </row>
    <row r="147" spans="1:19">
      <c r="A147" s="123"/>
      <c r="B147" s="124"/>
      <c r="C147" s="124"/>
      <c r="D147" s="124"/>
      <c r="E147" s="124"/>
      <c r="F147" s="124"/>
      <c r="G147" s="124"/>
      <c r="H147" s="124"/>
      <c r="I147" s="125"/>
      <c r="J147" s="178"/>
      <c r="K147" s="179"/>
      <c r="L147" s="180"/>
      <c r="M147" s="181"/>
      <c r="N147" s="180"/>
      <c r="O147" s="183"/>
      <c r="P147" s="33"/>
      <c r="Q147" s="32"/>
      <c r="R147" s="34"/>
      <c r="S147" s="21"/>
    </row>
    <row r="148" spans="1:19">
      <c r="A148" s="123"/>
      <c r="B148" s="124"/>
      <c r="C148" s="124"/>
      <c r="D148" s="124"/>
      <c r="E148" s="124"/>
      <c r="F148" s="124"/>
      <c r="G148" s="124"/>
      <c r="H148" s="124"/>
      <c r="I148" s="125"/>
      <c r="J148" s="178"/>
      <c r="K148" s="179"/>
      <c r="L148" s="180"/>
      <c r="M148" s="181"/>
      <c r="N148" s="180"/>
      <c r="O148" s="183"/>
      <c r="P148" s="33"/>
      <c r="Q148" s="32"/>
      <c r="R148" s="34"/>
      <c r="S148" s="21"/>
    </row>
    <row r="149" spans="1:19">
      <c r="A149" s="123"/>
      <c r="B149" s="124"/>
      <c r="C149" s="124"/>
      <c r="D149" s="124"/>
      <c r="E149" s="124"/>
      <c r="F149" s="124"/>
      <c r="G149" s="124"/>
      <c r="H149" s="124"/>
      <c r="I149" s="125"/>
      <c r="J149" s="178"/>
      <c r="K149" s="179"/>
      <c r="L149" s="180"/>
      <c r="M149" s="181"/>
      <c r="N149" s="180"/>
      <c r="O149" s="183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58" t="s">
        <v>154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9"/>
      <c r="P151" s="150">
        <f>$P$24</f>
        <v>43831</v>
      </c>
      <c r="Q151" s="151"/>
      <c r="R151" s="152" t="s">
        <v>153</v>
      </c>
      <c r="S151" s="21"/>
    </row>
    <row r="152" spans="1:19" ht="25.5" customHeight="1">
      <c r="A152" s="130" t="s">
        <v>152</v>
      </c>
      <c r="B152" s="131"/>
      <c r="C152" s="131"/>
      <c r="D152" s="131"/>
      <c r="E152" s="131"/>
      <c r="F152" s="131"/>
      <c r="G152" s="131"/>
      <c r="H152" s="131"/>
      <c r="I152" s="132"/>
      <c r="J152" s="160" t="s">
        <v>6</v>
      </c>
      <c r="K152" s="161"/>
      <c r="L152" s="160" t="s">
        <v>151</v>
      </c>
      <c r="M152" s="161"/>
      <c r="N152" s="160" t="s">
        <v>134</v>
      </c>
      <c r="O152" s="209"/>
      <c r="P152" s="75" t="str">
        <f>"Сумма "&amp;$R$4</f>
        <v>Сумма тыс.руб</v>
      </c>
      <c r="Q152" s="76" t="s">
        <v>127</v>
      </c>
      <c r="R152" s="208"/>
      <c r="S152" s="21"/>
    </row>
    <row r="153" spans="1:19">
      <c r="A153" s="210"/>
      <c r="B153" s="211"/>
      <c r="C153" s="211"/>
      <c r="D153" s="211"/>
      <c r="E153" s="211"/>
      <c r="F153" s="211"/>
      <c r="G153" s="211"/>
      <c r="H153" s="211"/>
      <c r="I153" s="212"/>
      <c r="J153" s="178"/>
      <c r="K153" s="179"/>
      <c r="L153" s="180"/>
      <c r="M153" s="181"/>
      <c r="N153" s="180"/>
      <c r="O153" s="183"/>
      <c r="P153" s="33"/>
      <c r="Q153" s="32"/>
      <c r="R153" s="34"/>
      <c r="S153" s="21"/>
    </row>
    <row r="154" spans="1:19">
      <c r="A154" s="210"/>
      <c r="B154" s="211"/>
      <c r="C154" s="211"/>
      <c r="D154" s="211"/>
      <c r="E154" s="211"/>
      <c r="F154" s="211"/>
      <c r="G154" s="211"/>
      <c r="H154" s="211"/>
      <c r="I154" s="212"/>
      <c r="J154" s="178"/>
      <c r="K154" s="179"/>
      <c r="L154" s="180"/>
      <c r="M154" s="181"/>
      <c r="N154" s="180"/>
      <c r="O154" s="183"/>
      <c r="P154" s="33"/>
      <c r="Q154" s="32"/>
      <c r="R154" s="34"/>
      <c r="S154" s="21"/>
    </row>
    <row r="155" spans="1:19">
      <c r="A155" s="210"/>
      <c r="B155" s="211"/>
      <c r="C155" s="211"/>
      <c r="D155" s="211"/>
      <c r="E155" s="211"/>
      <c r="F155" s="211"/>
      <c r="G155" s="211"/>
      <c r="H155" s="211"/>
      <c r="I155" s="212"/>
      <c r="J155" s="178"/>
      <c r="K155" s="179"/>
      <c r="L155" s="180"/>
      <c r="M155" s="181"/>
      <c r="N155" s="180"/>
      <c r="O155" s="183"/>
      <c r="P155" s="33"/>
      <c r="Q155" s="32"/>
      <c r="R155" s="34"/>
      <c r="S155" s="21"/>
    </row>
    <row r="156" spans="1:19">
      <c r="A156" s="210"/>
      <c r="B156" s="211"/>
      <c r="C156" s="211"/>
      <c r="D156" s="211"/>
      <c r="E156" s="211"/>
      <c r="F156" s="211"/>
      <c r="G156" s="211"/>
      <c r="H156" s="211"/>
      <c r="I156" s="212"/>
      <c r="J156" s="178"/>
      <c r="K156" s="179"/>
      <c r="L156" s="180"/>
      <c r="M156" s="181"/>
      <c r="N156" s="180"/>
      <c r="O156" s="183"/>
      <c r="P156" s="33"/>
      <c r="Q156" s="32"/>
      <c r="R156" s="34"/>
      <c r="S156" s="21"/>
    </row>
    <row r="157" spans="1:19">
      <c r="A157" s="210"/>
      <c r="B157" s="211"/>
      <c r="C157" s="211"/>
      <c r="D157" s="211"/>
      <c r="E157" s="211"/>
      <c r="F157" s="211"/>
      <c r="G157" s="211"/>
      <c r="H157" s="211"/>
      <c r="I157" s="212"/>
      <c r="J157" s="178"/>
      <c r="K157" s="179"/>
      <c r="L157" s="180"/>
      <c r="M157" s="181"/>
      <c r="N157" s="180"/>
      <c r="O157" s="183"/>
      <c r="P157" s="33"/>
      <c r="Q157" s="32"/>
      <c r="R157" s="31"/>
      <c r="S157" s="21"/>
    </row>
    <row r="158" spans="1:19">
      <c r="A158" s="210"/>
      <c r="B158" s="211"/>
      <c r="C158" s="211"/>
      <c r="D158" s="211"/>
      <c r="E158" s="211"/>
      <c r="F158" s="211"/>
      <c r="G158" s="211"/>
      <c r="H158" s="211"/>
      <c r="I158" s="212"/>
      <c r="J158" s="178"/>
      <c r="K158" s="179"/>
      <c r="L158" s="180"/>
      <c r="M158" s="181"/>
      <c r="N158" s="180"/>
      <c r="O158" s="183"/>
      <c r="P158" s="33"/>
      <c r="Q158" s="32"/>
      <c r="R158" s="31"/>
      <c r="S158" s="21"/>
    </row>
    <row r="159" spans="1:19">
      <c r="A159" s="210"/>
      <c r="B159" s="211"/>
      <c r="C159" s="211"/>
      <c r="D159" s="211"/>
      <c r="E159" s="211"/>
      <c r="F159" s="211"/>
      <c r="G159" s="211"/>
      <c r="H159" s="211"/>
      <c r="I159" s="212"/>
      <c r="J159" s="178"/>
      <c r="K159" s="179"/>
      <c r="L159" s="180"/>
      <c r="M159" s="181"/>
      <c r="N159" s="180"/>
      <c r="O159" s="183"/>
      <c r="P159" s="33"/>
      <c r="Q159" s="32"/>
      <c r="R159" s="31"/>
      <c r="S159" s="21"/>
    </row>
    <row r="160" spans="1:19">
      <c r="A160" s="210"/>
      <c r="B160" s="211"/>
      <c r="C160" s="211"/>
      <c r="D160" s="211"/>
      <c r="E160" s="211"/>
      <c r="F160" s="211"/>
      <c r="G160" s="211"/>
      <c r="H160" s="211"/>
      <c r="I160" s="212"/>
      <c r="J160" s="178"/>
      <c r="K160" s="179"/>
      <c r="L160" s="180"/>
      <c r="M160" s="181"/>
      <c r="N160" s="180"/>
      <c r="O160" s="183"/>
      <c r="P160" s="33"/>
      <c r="Q160" s="32"/>
      <c r="R160" s="31"/>
      <c r="S160" s="21"/>
    </row>
    <row r="161" spans="1:19">
      <c r="A161" s="210"/>
      <c r="B161" s="211"/>
      <c r="C161" s="211"/>
      <c r="D161" s="211"/>
      <c r="E161" s="211"/>
      <c r="F161" s="211"/>
      <c r="G161" s="211"/>
      <c r="H161" s="211"/>
      <c r="I161" s="212"/>
      <c r="J161" s="178"/>
      <c r="K161" s="179"/>
      <c r="L161" s="180"/>
      <c r="M161" s="181"/>
      <c r="N161" s="180"/>
      <c r="O161" s="183"/>
      <c r="P161" s="33"/>
      <c r="Q161" s="32"/>
      <c r="R161" s="31"/>
      <c r="S161" s="21"/>
    </row>
    <row r="162" spans="1:19">
      <c r="A162" s="210"/>
      <c r="B162" s="211"/>
      <c r="C162" s="211"/>
      <c r="D162" s="211"/>
      <c r="E162" s="211"/>
      <c r="F162" s="211"/>
      <c r="G162" s="211"/>
      <c r="H162" s="211"/>
      <c r="I162" s="212"/>
      <c r="J162" s="178"/>
      <c r="K162" s="179"/>
      <c r="L162" s="180"/>
      <c r="M162" s="181"/>
      <c r="N162" s="180"/>
      <c r="O162" s="183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44" t="s">
        <v>119</v>
      </c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21"/>
    </row>
    <row r="166" spans="1:19" ht="115.5" customHeight="1">
      <c r="A166" s="156" t="s">
        <v>204</v>
      </c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21"/>
    </row>
    <row r="167" spans="1:19" ht="15" customHeight="1">
      <c r="A167" s="187" t="s">
        <v>148</v>
      </c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9"/>
      <c r="S167" s="21"/>
    </row>
    <row r="168" spans="1:19" ht="15" customHeight="1">
      <c r="A168" s="216" t="s">
        <v>147</v>
      </c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7"/>
      <c r="Q168" s="218">
        <f>$P$24</f>
        <v>43831</v>
      </c>
      <c r="R168" s="219"/>
      <c r="S168" s="21"/>
    </row>
    <row r="169" spans="1:19" ht="25.5" customHeight="1">
      <c r="A169" s="130" t="s">
        <v>138</v>
      </c>
      <c r="B169" s="131"/>
      <c r="C169" s="131"/>
      <c r="D169" s="131"/>
      <c r="E169" s="131"/>
      <c r="F169" s="131"/>
      <c r="G169" s="131"/>
      <c r="H169" s="131"/>
      <c r="I169" s="132"/>
      <c r="J169" s="130" t="s">
        <v>135</v>
      </c>
      <c r="K169" s="132"/>
      <c r="L169" s="130" t="s">
        <v>144</v>
      </c>
      <c r="M169" s="132"/>
      <c r="N169" s="103" t="s">
        <v>133</v>
      </c>
      <c r="O169" s="130" t="s">
        <v>132</v>
      </c>
      <c r="P169" s="132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23"/>
      <c r="B170" s="124"/>
      <c r="C170" s="124"/>
      <c r="D170" s="124"/>
      <c r="E170" s="124"/>
      <c r="F170" s="124"/>
      <c r="G170" s="124"/>
      <c r="H170" s="124"/>
      <c r="I170" s="125"/>
      <c r="J170" s="146"/>
      <c r="K170" s="146"/>
      <c r="L170" s="146"/>
      <c r="M170" s="146"/>
      <c r="N170" s="30"/>
      <c r="O170" s="213"/>
      <c r="P170" s="214"/>
      <c r="Q170" s="65"/>
      <c r="R170" s="65"/>
      <c r="S170" s="21"/>
    </row>
    <row r="171" spans="1:19">
      <c r="A171" s="123"/>
      <c r="B171" s="124"/>
      <c r="C171" s="124"/>
      <c r="D171" s="124"/>
      <c r="E171" s="124"/>
      <c r="F171" s="124"/>
      <c r="G171" s="124"/>
      <c r="H171" s="124"/>
      <c r="I171" s="125"/>
      <c r="J171" s="146"/>
      <c r="K171" s="146"/>
      <c r="L171" s="146"/>
      <c r="M171" s="146"/>
      <c r="N171" s="30"/>
      <c r="O171" s="213"/>
      <c r="P171" s="214"/>
      <c r="Q171" s="65"/>
      <c r="R171" s="66"/>
      <c r="S171" s="21"/>
    </row>
    <row r="172" spans="1:19">
      <c r="A172" s="123"/>
      <c r="B172" s="124"/>
      <c r="C172" s="124"/>
      <c r="D172" s="124"/>
      <c r="E172" s="124"/>
      <c r="F172" s="124"/>
      <c r="G172" s="124"/>
      <c r="H172" s="124"/>
      <c r="I172" s="125"/>
      <c r="J172" s="146"/>
      <c r="K172" s="146"/>
      <c r="L172" s="146"/>
      <c r="M172" s="146"/>
      <c r="N172" s="30"/>
      <c r="O172" s="213"/>
      <c r="P172" s="214"/>
      <c r="Q172" s="65"/>
      <c r="R172" s="66"/>
      <c r="S172" s="21"/>
    </row>
    <row r="173" spans="1:19">
      <c r="A173" s="123"/>
      <c r="B173" s="124"/>
      <c r="C173" s="124"/>
      <c r="D173" s="124"/>
      <c r="E173" s="124"/>
      <c r="F173" s="124"/>
      <c r="G173" s="124"/>
      <c r="H173" s="124"/>
      <c r="I173" s="125"/>
      <c r="J173" s="146"/>
      <c r="K173" s="146"/>
      <c r="L173" s="146"/>
      <c r="M173" s="146"/>
      <c r="N173" s="30"/>
      <c r="O173" s="213"/>
      <c r="P173" s="214"/>
      <c r="Q173" s="65"/>
      <c r="R173" s="66"/>
      <c r="S173" s="21"/>
    </row>
    <row r="174" spans="1:19">
      <c r="A174" s="123"/>
      <c r="B174" s="124"/>
      <c r="C174" s="124"/>
      <c r="D174" s="124"/>
      <c r="E174" s="124"/>
      <c r="F174" s="124"/>
      <c r="G174" s="124"/>
      <c r="H174" s="124"/>
      <c r="I174" s="125"/>
      <c r="J174" s="146"/>
      <c r="K174" s="146"/>
      <c r="L174" s="146"/>
      <c r="M174" s="146"/>
      <c r="N174" s="30"/>
      <c r="O174" s="213"/>
      <c r="P174" s="214"/>
      <c r="Q174" s="65"/>
      <c r="R174" s="66"/>
      <c r="S174" s="21"/>
    </row>
    <row r="175" spans="1:19">
      <c r="A175" s="123"/>
      <c r="B175" s="124"/>
      <c r="C175" s="124"/>
      <c r="D175" s="124"/>
      <c r="E175" s="124"/>
      <c r="F175" s="124"/>
      <c r="G175" s="124"/>
      <c r="H175" s="124"/>
      <c r="I175" s="125"/>
      <c r="J175" s="146"/>
      <c r="K175" s="146"/>
      <c r="L175" s="146"/>
      <c r="M175" s="146"/>
      <c r="N175" s="30"/>
      <c r="O175" s="213"/>
      <c r="P175" s="214"/>
      <c r="Q175" s="65"/>
      <c r="R175" s="66"/>
      <c r="S175" s="21"/>
    </row>
    <row r="176" spans="1:19">
      <c r="A176" s="123"/>
      <c r="B176" s="124"/>
      <c r="C176" s="124"/>
      <c r="D176" s="124"/>
      <c r="E176" s="124"/>
      <c r="F176" s="124"/>
      <c r="G176" s="124"/>
      <c r="H176" s="124"/>
      <c r="I176" s="125"/>
      <c r="J176" s="146"/>
      <c r="K176" s="146"/>
      <c r="L176" s="146"/>
      <c r="M176" s="146"/>
      <c r="N176" s="30"/>
      <c r="O176" s="213"/>
      <c r="P176" s="214"/>
      <c r="Q176" s="65"/>
      <c r="R176" s="66"/>
      <c r="S176" s="21"/>
    </row>
    <row r="177" spans="1:19">
      <c r="A177" s="123"/>
      <c r="B177" s="124"/>
      <c r="C177" s="124"/>
      <c r="D177" s="124"/>
      <c r="E177" s="124"/>
      <c r="F177" s="124"/>
      <c r="G177" s="124"/>
      <c r="H177" s="124"/>
      <c r="I177" s="125"/>
      <c r="J177" s="146"/>
      <c r="K177" s="146"/>
      <c r="L177" s="146"/>
      <c r="M177" s="146"/>
      <c r="N177" s="30"/>
      <c r="O177" s="213"/>
      <c r="P177" s="214"/>
      <c r="Q177" s="65"/>
      <c r="R177" s="66"/>
      <c r="S177" s="21"/>
    </row>
    <row r="178" spans="1:19">
      <c r="A178" s="123"/>
      <c r="B178" s="124"/>
      <c r="C178" s="124"/>
      <c r="D178" s="124"/>
      <c r="E178" s="124"/>
      <c r="F178" s="124"/>
      <c r="G178" s="124"/>
      <c r="H178" s="124"/>
      <c r="I178" s="125"/>
      <c r="J178" s="146"/>
      <c r="K178" s="146"/>
      <c r="L178" s="146"/>
      <c r="M178" s="146"/>
      <c r="N178" s="30"/>
      <c r="O178" s="213"/>
      <c r="P178" s="214"/>
      <c r="Q178" s="65"/>
      <c r="R178" s="66"/>
      <c r="S178" s="21"/>
    </row>
    <row r="179" spans="1:19">
      <c r="A179" s="123"/>
      <c r="B179" s="124"/>
      <c r="C179" s="124"/>
      <c r="D179" s="124"/>
      <c r="E179" s="124"/>
      <c r="F179" s="124"/>
      <c r="G179" s="124"/>
      <c r="H179" s="124"/>
      <c r="I179" s="125"/>
      <c r="J179" s="146"/>
      <c r="K179" s="146"/>
      <c r="L179" s="146"/>
      <c r="M179" s="146"/>
      <c r="N179" s="30"/>
      <c r="O179" s="213"/>
      <c r="P179" s="214"/>
      <c r="Q179" s="65"/>
      <c r="R179" s="65"/>
      <c r="S179" s="21"/>
    </row>
    <row r="180" spans="1:19" ht="15" customHeight="1">
      <c r="A180" s="137" t="s">
        <v>146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8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216" t="s">
        <v>145</v>
      </c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7"/>
      <c r="Q181" s="218">
        <f>$P$24</f>
        <v>43831</v>
      </c>
      <c r="R181" s="219"/>
      <c r="S181" s="21"/>
    </row>
    <row r="182" spans="1:19" ht="25.5" customHeight="1">
      <c r="A182" s="130" t="s">
        <v>138</v>
      </c>
      <c r="B182" s="131"/>
      <c r="C182" s="131"/>
      <c r="D182" s="131"/>
      <c r="E182" s="131"/>
      <c r="F182" s="132"/>
      <c r="G182" s="130" t="s">
        <v>6</v>
      </c>
      <c r="H182" s="131"/>
      <c r="I182" s="132"/>
      <c r="J182" s="130" t="s">
        <v>135</v>
      </c>
      <c r="K182" s="132"/>
      <c r="L182" s="130" t="s">
        <v>144</v>
      </c>
      <c r="M182" s="132"/>
      <c r="N182" s="103" t="s">
        <v>133</v>
      </c>
      <c r="O182" s="130" t="s">
        <v>132</v>
      </c>
      <c r="P182" s="132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23"/>
      <c r="B183" s="124"/>
      <c r="C183" s="124"/>
      <c r="D183" s="124"/>
      <c r="E183" s="124"/>
      <c r="F183" s="125"/>
      <c r="G183" s="145"/>
      <c r="H183" s="145"/>
      <c r="I183" s="145"/>
      <c r="J183" s="146"/>
      <c r="K183" s="146"/>
      <c r="L183" s="146"/>
      <c r="M183" s="146"/>
      <c r="N183" s="30"/>
      <c r="O183" s="213"/>
      <c r="P183" s="214"/>
      <c r="Q183" s="65"/>
      <c r="R183" s="65"/>
      <c r="S183" s="21"/>
    </row>
    <row r="184" spans="1:19">
      <c r="A184" s="123"/>
      <c r="B184" s="124"/>
      <c r="C184" s="124"/>
      <c r="D184" s="124"/>
      <c r="E184" s="124"/>
      <c r="F184" s="125"/>
      <c r="G184" s="145"/>
      <c r="H184" s="145"/>
      <c r="I184" s="145"/>
      <c r="J184" s="146"/>
      <c r="K184" s="146"/>
      <c r="L184" s="146"/>
      <c r="M184" s="146"/>
      <c r="N184" s="30"/>
      <c r="O184" s="213"/>
      <c r="P184" s="214"/>
      <c r="Q184" s="65"/>
      <c r="R184" s="66"/>
      <c r="S184" s="21"/>
    </row>
    <row r="185" spans="1:19">
      <c r="A185" s="123"/>
      <c r="B185" s="124"/>
      <c r="C185" s="124"/>
      <c r="D185" s="124"/>
      <c r="E185" s="124"/>
      <c r="F185" s="125"/>
      <c r="G185" s="145"/>
      <c r="H185" s="145"/>
      <c r="I185" s="145"/>
      <c r="J185" s="146"/>
      <c r="K185" s="146"/>
      <c r="L185" s="146"/>
      <c r="M185" s="146"/>
      <c r="N185" s="30"/>
      <c r="O185" s="213"/>
      <c r="P185" s="214"/>
      <c r="Q185" s="65"/>
      <c r="R185" s="66"/>
      <c r="S185" s="21"/>
    </row>
    <row r="186" spans="1:19">
      <c r="A186" s="123"/>
      <c r="B186" s="124"/>
      <c r="C186" s="124"/>
      <c r="D186" s="124"/>
      <c r="E186" s="124"/>
      <c r="F186" s="125"/>
      <c r="G186" s="145"/>
      <c r="H186" s="145"/>
      <c r="I186" s="145"/>
      <c r="J186" s="146"/>
      <c r="K186" s="146"/>
      <c r="L186" s="146"/>
      <c r="M186" s="146"/>
      <c r="N186" s="30"/>
      <c r="O186" s="213"/>
      <c r="P186" s="214"/>
      <c r="Q186" s="65"/>
      <c r="R186" s="66"/>
      <c r="S186" s="21"/>
    </row>
    <row r="187" spans="1:19">
      <c r="A187" s="123"/>
      <c r="B187" s="124"/>
      <c r="C187" s="124"/>
      <c r="D187" s="124"/>
      <c r="E187" s="124"/>
      <c r="F187" s="125"/>
      <c r="G187" s="145"/>
      <c r="H187" s="145"/>
      <c r="I187" s="145"/>
      <c r="J187" s="146"/>
      <c r="K187" s="146"/>
      <c r="L187" s="146"/>
      <c r="M187" s="146"/>
      <c r="N187" s="30"/>
      <c r="O187" s="213"/>
      <c r="P187" s="214"/>
      <c r="Q187" s="65"/>
      <c r="R187" s="66"/>
      <c r="S187" s="21"/>
    </row>
    <row r="188" spans="1:19">
      <c r="A188" s="123"/>
      <c r="B188" s="124"/>
      <c r="C188" s="124"/>
      <c r="D188" s="124"/>
      <c r="E188" s="124"/>
      <c r="F188" s="125"/>
      <c r="G188" s="145"/>
      <c r="H188" s="145"/>
      <c r="I188" s="145"/>
      <c r="J188" s="146"/>
      <c r="K188" s="146"/>
      <c r="L188" s="146"/>
      <c r="M188" s="146"/>
      <c r="N188" s="30"/>
      <c r="O188" s="213"/>
      <c r="P188" s="214"/>
      <c r="Q188" s="65"/>
      <c r="R188" s="66"/>
      <c r="S188" s="21"/>
    </row>
    <row r="189" spans="1:19">
      <c r="A189" s="123"/>
      <c r="B189" s="124"/>
      <c r="C189" s="124"/>
      <c r="D189" s="124"/>
      <c r="E189" s="124"/>
      <c r="F189" s="125"/>
      <c r="G189" s="145"/>
      <c r="H189" s="145"/>
      <c r="I189" s="145"/>
      <c r="J189" s="146"/>
      <c r="K189" s="146"/>
      <c r="L189" s="146"/>
      <c r="M189" s="146"/>
      <c r="N189" s="30"/>
      <c r="O189" s="213"/>
      <c r="P189" s="214"/>
      <c r="Q189" s="65"/>
      <c r="R189" s="66"/>
      <c r="S189" s="21"/>
    </row>
    <row r="190" spans="1:19">
      <c r="A190" s="123"/>
      <c r="B190" s="124"/>
      <c r="C190" s="124"/>
      <c r="D190" s="124"/>
      <c r="E190" s="124"/>
      <c r="F190" s="125"/>
      <c r="G190" s="145"/>
      <c r="H190" s="145"/>
      <c r="I190" s="145"/>
      <c r="J190" s="146"/>
      <c r="K190" s="146"/>
      <c r="L190" s="146"/>
      <c r="M190" s="146"/>
      <c r="N190" s="30"/>
      <c r="O190" s="213"/>
      <c r="P190" s="214"/>
      <c r="Q190" s="65"/>
      <c r="R190" s="66"/>
      <c r="S190" s="21"/>
    </row>
    <row r="191" spans="1:19">
      <c r="A191" s="123"/>
      <c r="B191" s="124"/>
      <c r="C191" s="124"/>
      <c r="D191" s="124"/>
      <c r="E191" s="124"/>
      <c r="F191" s="125"/>
      <c r="G191" s="145"/>
      <c r="H191" s="145"/>
      <c r="I191" s="145"/>
      <c r="J191" s="146"/>
      <c r="K191" s="146"/>
      <c r="L191" s="146"/>
      <c r="M191" s="146"/>
      <c r="N191" s="30"/>
      <c r="O191" s="213"/>
      <c r="P191" s="214"/>
      <c r="Q191" s="65"/>
      <c r="R191" s="66"/>
      <c r="S191" s="21"/>
    </row>
    <row r="192" spans="1:19">
      <c r="A192" s="123"/>
      <c r="B192" s="124"/>
      <c r="C192" s="124"/>
      <c r="D192" s="124"/>
      <c r="E192" s="124"/>
      <c r="F192" s="125"/>
      <c r="G192" s="145"/>
      <c r="H192" s="145"/>
      <c r="I192" s="145"/>
      <c r="J192" s="146"/>
      <c r="K192" s="146"/>
      <c r="L192" s="146"/>
      <c r="M192" s="146"/>
      <c r="N192" s="30"/>
      <c r="O192" s="213"/>
      <c r="P192" s="214"/>
      <c r="Q192" s="65"/>
      <c r="R192" s="65"/>
      <c r="S192" s="21"/>
    </row>
    <row r="193" spans="1:19" ht="15" customHeight="1">
      <c r="A193" s="137" t="s">
        <v>143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8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216" t="str">
        <f>"Лизинговые платежи к уплате с "&amp;TEXT($Q$194,"ДД.ММ.ГГГГ")&amp;" до "&amp;TEXT($S$8,"ДД.ММ.ГГГГ")</f>
        <v>Лизинговые платежи к уплате с 01.01.2020 до 01.01.2021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7"/>
      <c r="Q194" s="218">
        <f>$P$24</f>
        <v>43831</v>
      </c>
      <c r="R194" s="219"/>
      <c r="S194" s="21"/>
    </row>
    <row r="195" spans="1:19" ht="25.5" customHeight="1">
      <c r="A195" s="130" t="s">
        <v>136</v>
      </c>
      <c r="B195" s="131"/>
      <c r="C195" s="131"/>
      <c r="D195" s="131"/>
      <c r="E195" s="131"/>
      <c r="F195" s="131"/>
      <c r="G195" s="131"/>
      <c r="H195" s="131"/>
      <c r="I195" s="132"/>
      <c r="J195" s="130" t="s">
        <v>135</v>
      </c>
      <c r="K195" s="132"/>
      <c r="L195" s="130" t="s">
        <v>134</v>
      </c>
      <c r="M195" s="132"/>
      <c r="N195" s="103" t="s">
        <v>133</v>
      </c>
      <c r="O195" s="130" t="s">
        <v>132</v>
      </c>
      <c r="P195" s="132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23"/>
      <c r="B196" s="124"/>
      <c r="C196" s="124"/>
      <c r="D196" s="124"/>
      <c r="E196" s="124"/>
      <c r="F196" s="124"/>
      <c r="G196" s="124"/>
      <c r="H196" s="124"/>
      <c r="I196" s="125"/>
      <c r="J196" s="146"/>
      <c r="K196" s="146"/>
      <c r="L196" s="146"/>
      <c r="M196" s="146"/>
      <c r="N196" s="26"/>
      <c r="O196" s="213"/>
      <c r="P196" s="214"/>
      <c r="Q196" s="65"/>
      <c r="R196" s="65"/>
      <c r="S196" s="21"/>
    </row>
    <row r="197" spans="1:19">
      <c r="A197" s="123"/>
      <c r="B197" s="124"/>
      <c r="C197" s="124"/>
      <c r="D197" s="124"/>
      <c r="E197" s="124"/>
      <c r="F197" s="124"/>
      <c r="G197" s="124"/>
      <c r="H197" s="124"/>
      <c r="I197" s="125"/>
      <c r="J197" s="146"/>
      <c r="K197" s="146"/>
      <c r="L197" s="146"/>
      <c r="M197" s="146"/>
      <c r="N197" s="26"/>
      <c r="O197" s="213"/>
      <c r="P197" s="214"/>
      <c r="Q197" s="65"/>
      <c r="R197" s="66"/>
      <c r="S197" s="21"/>
    </row>
    <row r="198" spans="1:19">
      <c r="A198" s="123"/>
      <c r="B198" s="124"/>
      <c r="C198" s="124"/>
      <c r="D198" s="124"/>
      <c r="E198" s="124"/>
      <c r="F198" s="124"/>
      <c r="G198" s="124"/>
      <c r="H198" s="124"/>
      <c r="I198" s="125"/>
      <c r="J198" s="146"/>
      <c r="K198" s="146"/>
      <c r="L198" s="146"/>
      <c r="M198" s="146"/>
      <c r="N198" s="26"/>
      <c r="O198" s="213"/>
      <c r="P198" s="214"/>
      <c r="Q198" s="65"/>
      <c r="R198" s="66"/>
      <c r="S198" s="21"/>
    </row>
    <row r="199" spans="1:19">
      <c r="A199" s="123"/>
      <c r="B199" s="124"/>
      <c r="C199" s="124"/>
      <c r="D199" s="124"/>
      <c r="E199" s="124"/>
      <c r="F199" s="124"/>
      <c r="G199" s="124"/>
      <c r="H199" s="124"/>
      <c r="I199" s="125"/>
      <c r="J199" s="146"/>
      <c r="K199" s="146"/>
      <c r="L199" s="146"/>
      <c r="M199" s="146"/>
      <c r="N199" s="26"/>
      <c r="O199" s="213"/>
      <c r="P199" s="214"/>
      <c r="Q199" s="65"/>
      <c r="R199" s="66"/>
      <c r="S199" s="21"/>
    </row>
    <row r="200" spans="1:19">
      <c r="A200" s="123"/>
      <c r="B200" s="124"/>
      <c r="C200" s="124"/>
      <c r="D200" s="124"/>
      <c r="E200" s="124"/>
      <c r="F200" s="124"/>
      <c r="G200" s="124"/>
      <c r="H200" s="124"/>
      <c r="I200" s="125"/>
      <c r="J200" s="146"/>
      <c r="K200" s="146"/>
      <c r="L200" s="146"/>
      <c r="M200" s="146"/>
      <c r="N200" s="26"/>
      <c r="O200" s="213"/>
      <c r="P200" s="214"/>
      <c r="Q200" s="65"/>
      <c r="R200" s="66"/>
      <c r="S200" s="21"/>
    </row>
    <row r="201" spans="1:19">
      <c r="A201" s="123"/>
      <c r="B201" s="124"/>
      <c r="C201" s="124"/>
      <c r="D201" s="124"/>
      <c r="E201" s="124"/>
      <c r="F201" s="124"/>
      <c r="G201" s="124"/>
      <c r="H201" s="124"/>
      <c r="I201" s="125"/>
      <c r="J201" s="146"/>
      <c r="K201" s="146"/>
      <c r="L201" s="146"/>
      <c r="M201" s="146"/>
      <c r="N201" s="26"/>
      <c r="O201" s="213"/>
      <c r="P201" s="214"/>
      <c r="Q201" s="65"/>
      <c r="R201" s="66"/>
      <c r="S201" s="21"/>
    </row>
    <row r="202" spans="1:19">
      <c r="A202" s="123"/>
      <c r="B202" s="124"/>
      <c r="C202" s="124"/>
      <c r="D202" s="124"/>
      <c r="E202" s="124"/>
      <c r="F202" s="124"/>
      <c r="G202" s="124"/>
      <c r="H202" s="124"/>
      <c r="I202" s="125"/>
      <c r="J202" s="146"/>
      <c r="K202" s="146"/>
      <c r="L202" s="146"/>
      <c r="M202" s="146"/>
      <c r="N202" s="26"/>
      <c r="O202" s="213"/>
      <c r="P202" s="214"/>
      <c r="Q202" s="65"/>
      <c r="R202" s="66"/>
      <c r="S202" s="21"/>
    </row>
    <row r="203" spans="1:19">
      <c r="A203" s="123"/>
      <c r="B203" s="124"/>
      <c r="C203" s="124"/>
      <c r="D203" s="124"/>
      <c r="E203" s="124"/>
      <c r="F203" s="124"/>
      <c r="G203" s="124"/>
      <c r="H203" s="124"/>
      <c r="I203" s="125"/>
      <c r="J203" s="146"/>
      <c r="K203" s="146"/>
      <c r="L203" s="146"/>
      <c r="M203" s="146"/>
      <c r="N203" s="26"/>
      <c r="O203" s="213"/>
      <c r="P203" s="214"/>
      <c r="Q203" s="65"/>
      <c r="R203" s="66"/>
      <c r="S203" s="21"/>
    </row>
    <row r="204" spans="1:19">
      <c r="A204" s="123"/>
      <c r="B204" s="124"/>
      <c r="C204" s="124"/>
      <c r="D204" s="124"/>
      <c r="E204" s="124"/>
      <c r="F204" s="124"/>
      <c r="G204" s="124"/>
      <c r="H204" s="124"/>
      <c r="I204" s="125"/>
      <c r="J204" s="146"/>
      <c r="K204" s="146"/>
      <c r="L204" s="146"/>
      <c r="M204" s="146"/>
      <c r="N204" s="26"/>
      <c r="O204" s="213"/>
      <c r="P204" s="214"/>
      <c r="Q204" s="65"/>
      <c r="R204" s="66"/>
      <c r="S204" s="21"/>
    </row>
    <row r="205" spans="1:19">
      <c r="A205" s="123"/>
      <c r="B205" s="124"/>
      <c r="C205" s="124"/>
      <c r="D205" s="124"/>
      <c r="E205" s="124"/>
      <c r="F205" s="124"/>
      <c r="G205" s="124"/>
      <c r="H205" s="124"/>
      <c r="I205" s="125"/>
      <c r="J205" s="146"/>
      <c r="K205" s="146"/>
      <c r="L205" s="146"/>
      <c r="M205" s="146"/>
      <c r="N205" s="26"/>
      <c r="O205" s="213"/>
      <c r="P205" s="214"/>
      <c r="Q205" s="65"/>
      <c r="R205" s="65"/>
      <c r="S205" s="21"/>
    </row>
    <row r="206" spans="1:19" ht="15" customHeight="1">
      <c r="A206" s="137" t="s">
        <v>131</v>
      </c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8"/>
      <c r="Q206" s="104">
        <f>SUM(Q196:Q205)</f>
        <v>0</v>
      </c>
      <c r="R206" s="104">
        <f>SUM(R196:R205)</f>
        <v>0</v>
      </c>
      <c r="S206" s="21"/>
    </row>
    <row r="207" spans="1:19">
      <c r="A207" s="221" t="s">
        <v>142</v>
      </c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3"/>
      <c r="Q207" s="105">
        <f>Q180+Q193+Q206</f>
        <v>0</v>
      </c>
      <c r="R207" s="105">
        <f>R180+R193+R206</f>
        <v>0</v>
      </c>
      <c r="S207" s="21"/>
    </row>
    <row r="208" spans="1:19">
      <c r="A208" s="144" t="s">
        <v>119</v>
      </c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21"/>
    </row>
    <row r="209" spans="1:19" ht="108.75" customHeight="1">
      <c r="A209" s="154" t="s">
        <v>221</v>
      </c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21"/>
    </row>
    <row r="210" spans="1:19" ht="15" customHeight="1">
      <c r="A210" s="188" t="s">
        <v>141</v>
      </c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27"/>
    </row>
    <row r="211" spans="1:19" ht="15" customHeight="1">
      <c r="A211" s="216" t="s">
        <v>141</v>
      </c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7"/>
      <c r="Q211" s="218">
        <f>$P$24</f>
        <v>43831</v>
      </c>
      <c r="R211" s="220"/>
      <c r="S211" s="27"/>
    </row>
    <row r="212" spans="1:19" ht="25.5" customHeight="1">
      <c r="A212" s="130" t="s">
        <v>138</v>
      </c>
      <c r="B212" s="131"/>
      <c r="C212" s="131"/>
      <c r="D212" s="131"/>
      <c r="E212" s="131"/>
      <c r="F212" s="131"/>
      <c r="G212" s="131"/>
      <c r="H212" s="131"/>
      <c r="I212" s="132"/>
      <c r="J212" s="130" t="s">
        <v>135</v>
      </c>
      <c r="K212" s="132"/>
      <c r="L212" s="130" t="s">
        <v>134</v>
      </c>
      <c r="M212" s="132"/>
      <c r="N212" s="103" t="s">
        <v>133</v>
      </c>
      <c r="O212" s="130" t="s">
        <v>132</v>
      </c>
      <c r="P212" s="132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23"/>
      <c r="B213" s="124"/>
      <c r="C213" s="124"/>
      <c r="D213" s="124"/>
      <c r="E213" s="124"/>
      <c r="F213" s="124"/>
      <c r="G213" s="124"/>
      <c r="H213" s="124"/>
      <c r="I213" s="125"/>
      <c r="J213" s="146"/>
      <c r="K213" s="146"/>
      <c r="L213" s="146"/>
      <c r="M213" s="146"/>
      <c r="N213" s="30"/>
      <c r="O213" s="213"/>
      <c r="P213" s="214"/>
      <c r="Q213" s="65"/>
      <c r="R213" s="65"/>
      <c r="S213" s="29"/>
    </row>
    <row r="214" spans="1:19">
      <c r="A214" s="123"/>
      <c r="B214" s="124"/>
      <c r="C214" s="124"/>
      <c r="D214" s="124"/>
      <c r="E214" s="124"/>
      <c r="F214" s="124"/>
      <c r="G214" s="124"/>
      <c r="H214" s="124"/>
      <c r="I214" s="125"/>
      <c r="J214" s="146"/>
      <c r="K214" s="146"/>
      <c r="L214" s="146"/>
      <c r="M214" s="146"/>
      <c r="N214" s="26"/>
      <c r="O214" s="213"/>
      <c r="P214" s="214"/>
      <c r="Q214" s="65"/>
      <c r="R214" s="66"/>
      <c r="S214" s="28"/>
    </row>
    <row r="215" spans="1:19">
      <c r="A215" s="123"/>
      <c r="B215" s="124"/>
      <c r="C215" s="124"/>
      <c r="D215" s="124"/>
      <c r="E215" s="124"/>
      <c r="F215" s="124"/>
      <c r="G215" s="124"/>
      <c r="H215" s="124"/>
      <c r="I215" s="125"/>
      <c r="J215" s="146"/>
      <c r="K215" s="146"/>
      <c r="L215" s="146"/>
      <c r="M215" s="146"/>
      <c r="N215" s="26"/>
      <c r="O215" s="213"/>
      <c r="P215" s="214"/>
      <c r="Q215" s="65"/>
      <c r="R215" s="66"/>
      <c r="S215" s="28"/>
    </row>
    <row r="216" spans="1:19">
      <c r="A216" s="123"/>
      <c r="B216" s="124"/>
      <c r="C216" s="124"/>
      <c r="D216" s="124"/>
      <c r="E216" s="124"/>
      <c r="F216" s="124"/>
      <c r="G216" s="124"/>
      <c r="H216" s="124"/>
      <c r="I216" s="125"/>
      <c r="J216" s="146"/>
      <c r="K216" s="146"/>
      <c r="L216" s="146"/>
      <c r="M216" s="146"/>
      <c r="N216" s="26"/>
      <c r="O216" s="213"/>
      <c r="P216" s="214"/>
      <c r="Q216" s="65"/>
      <c r="R216" s="66"/>
      <c r="S216" s="28"/>
    </row>
    <row r="217" spans="1:19">
      <c r="A217" s="123"/>
      <c r="B217" s="124"/>
      <c r="C217" s="124"/>
      <c r="D217" s="124"/>
      <c r="E217" s="124"/>
      <c r="F217" s="124"/>
      <c r="G217" s="124"/>
      <c r="H217" s="124"/>
      <c r="I217" s="125"/>
      <c r="J217" s="146"/>
      <c r="K217" s="146"/>
      <c r="L217" s="146"/>
      <c r="M217" s="146"/>
      <c r="N217" s="26"/>
      <c r="O217" s="213"/>
      <c r="P217" s="214"/>
      <c r="Q217" s="65"/>
      <c r="R217" s="66"/>
      <c r="S217" s="28"/>
    </row>
    <row r="218" spans="1:19">
      <c r="A218" s="123"/>
      <c r="B218" s="124"/>
      <c r="C218" s="124"/>
      <c r="D218" s="124"/>
      <c r="E218" s="124"/>
      <c r="F218" s="124"/>
      <c r="G218" s="124"/>
      <c r="H218" s="124"/>
      <c r="I218" s="125"/>
      <c r="J218" s="146"/>
      <c r="K218" s="146"/>
      <c r="L218" s="146"/>
      <c r="M218" s="146"/>
      <c r="N218" s="26"/>
      <c r="O218" s="213"/>
      <c r="P218" s="214"/>
      <c r="Q218" s="65"/>
      <c r="R218" s="66"/>
      <c r="S218" s="28"/>
    </row>
    <row r="219" spans="1:19">
      <c r="A219" s="123"/>
      <c r="B219" s="124"/>
      <c r="C219" s="124"/>
      <c r="D219" s="124"/>
      <c r="E219" s="124"/>
      <c r="F219" s="124"/>
      <c r="G219" s="124"/>
      <c r="H219" s="124"/>
      <c r="I219" s="125"/>
      <c r="J219" s="146"/>
      <c r="K219" s="146"/>
      <c r="L219" s="146"/>
      <c r="M219" s="146"/>
      <c r="N219" s="26"/>
      <c r="O219" s="213"/>
      <c r="P219" s="214"/>
      <c r="Q219" s="65"/>
      <c r="R219" s="66"/>
      <c r="S219" s="28"/>
    </row>
    <row r="220" spans="1:19">
      <c r="A220" s="123"/>
      <c r="B220" s="124"/>
      <c r="C220" s="124"/>
      <c r="D220" s="124"/>
      <c r="E220" s="124"/>
      <c r="F220" s="124"/>
      <c r="G220" s="124"/>
      <c r="H220" s="124"/>
      <c r="I220" s="125"/>
      <c r="J220" s="146"/>
      <c r="K220" s="146"/>
      <c r="L220" s="146"/>
      <c r="M220" s="146"/>
      <c r="N220" s="26"/>
      <c r="O220" s="213"/>
      <c r="P220" s="214"/>
      <c r="Q220" s="65"/>
      <c r="R220" s="66"/>
      <c r="S220" s="28"/>
    </row>
    <row r="221" spans="1:19">
      <c r="A221" s="123"/>
      <c r="B221" s="124"/>
      <c r="C221" s="124"/>
      <c r="D221" s="124"/>
      <c r="E221" s="124"/>
      <c r="F221" s="124"/>
      <c r="G221" s="124"/>
      <c r="H221" s="124"/>
      <c r="I221" s="125"/>
      <c r="J221" s="146"/>
      <c r="K221" s="146"/>
      <c r="L221" s="146"/>
      <c r="M221" s="146"/>
      <c r="N221" s="26"/>
      <c r="O221" s="213"/>
      <c r="P221" s="214"/>
      <c r="Q221" s="65"/>
      <c r="R221" s="66"/>
      <c r="S221" s="28"/>
    </row>
    <row r="222" spans="1:19">
      <c r="A222" s="123"/>
      <c r="B222" s="124"/>
      <c r="C222" s="124"/>
      <c r="D222" s="124"/>
      <c r="E222" s="124"/>
      <c r="F222" s="124"/>
      <c r="G222" s="124"/>
      <c r="H222" s="124"/>
      <c r="I222" s="125"/>
      <c r="J222" s="146"/>
      <c r="K222" s="146"/>
      <c r="L222" s="146"/>
      <c r="M222" s="146"/>
      <c r="N222" s="26"/>
      <c r="O222" s="213"/>
      <c r="P222" s="214"/>
      <c r="Q222" s="65"/>
      <c r="R222" s="65"/>
      <c r="S222" s="28"/>
    </row>
    <row r="223" spans="1:19" ht="15" customHeight="1">
      <c r="A223" s="137" t="s">
        <v>140</v>
      </c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8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216" t="s">
        <v>139</v>
      </c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7"/>
      <c r="Q224" s="218">
        <f>$P$24</f>
        <v>43831</v>
      </c>
      <c r="R224" s="219"/>
      <c r="S224" s="27"/>
    </row>
    <row r="225" spans="1:19" ht="25.5" customHeight="1">
      <c r="A225" s="130" t="s">
        <v>138</v>
      </c>
      <c r="B225" s="131"/>
      <c r="C225" s="131"/>
      <c r="D225" s="131"/>
      <c r="E225" s="131"/>
      <c r="F225" s="132"/>
      <c r="G225" s="130" t="s">
        <v>6</v>
      </c>
      <c r="H225" s="131"/>
      <c r="I225" s="132"/>
      <c r="J225" s="130" t="s">
        <v>135</v>
      </c>
      <c r="K225" s="132"/>
      <c r="L225" s="130" t="s">
        <v>134</v>
      </c>
      <c r="M225" s="132"/>
      <c r="N225" s="103" t="s">
        <v>133</v>
      </c>
      <c r="O225" s="130" t="s">
        <v>132</v>
      </c>
      <c r="P225" s="132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23"/>
      <c r="B226" s="124"/>
      <c r="C226" s="124"/>
      <c r="D226" s="124"/>
      <c r="E226" s="124"/>
      <c r="F226" s="125"/>
      <c r="G226" s="178"/>
      <c r="H226" s="224"/>
      <c r="I226" s="179"/>
      <c r="J226" s="146"/>
      <c r="K226" s="146"/>
      <c r="L226" s="146"/>
      <c r="M226" s="146"/>
      <c r="N226" s="26"/>
      <c r="O226" s="213"/>
      <c r="P226" s="214"/>
      <c r="Q226" s="65"/>
      <c r="R226" s="65"/>
      <c r="S226" s="21"/>
    </row>
    <row r="227" spans="1:19">
      <c r="A227" s="123"/>
      <c r="B227" s="124"/>
      <c r="C227" s="124"/>
      <c r="D227" s="124"/>
      <c r="E227" s="124"/>
      <c r="F227" s="125"/>
      <c r="G227" s="178"/>
      <c r="H227" s="224"/>
      <c r="I227" s="179"/>
      <c r="J227" s="146"/>
      <c r="K227" s="146"/>
      <c r="L227" s="146"/>
      <c r="M227" s="146"/>
      <c r="N227" s="26"/>
      <c r="O227" s="213"/>
      <c r="P227" s="214"/>
      <c r="Q227" s="65"/>
      <c r="R227" s="66"/>
      <c r="S227" s="21"/>
    </row>
    <row r="228" spans="1:19">
      <c r="A228" s="123"/>
      <c r="B228" s="124"/>
      <c r="C228" s="124"/>
      <c r="D228" s="124"/>
      <c r="E228" s="124"/>
      <c r="F228" s="125"/>
      <c r="G228" s="178"/>
      <c r="H228" s="224"/>
      <c r="I228" s="179"/>
      <c r="J228" s="146"/>
      <c r="K228" s="146"/>
      <c r="L228" s="146"/>
      <c r="M228" s="146"/>
      <c r="N228" s="26"/>
      <c r="O228" s="213"/>
      <c r="P228" s="214"/>
      <c r="Q228" s="65"/>
      <c r="R228" s="66"/>
      <c r="S228" s="21"/>
    </row>
    <row r="229" spans="1:19">
      <c r="A229" s="123"/>
      <c r="B229" s="124"/>
      <c r="C229" s="124"/>
      <c r="D229" s="124"/>
      <c r="E229" s="124"/>
      <c r="F229" s="125"/>
      <c r="G229" s="178"/>
      <c r="H229" s="224"/>
      <c r="I229" s="179"/>
      <c r="J229" s="146"/>
      <c r="K229" s="146"/>
      <c r="L229" s="146"/>
      <c r="M229" s="146"/>
      <c r="N229" s="26"/>
      <c r="O229" s="213"/>
      <c r="P229" s="214"/>
      <c r="Q229" s="65"/>
      <c r="R229" s="66"/>
      <c r="S229" s="21"/>
    </row>
    <row r="230" spans="1:19">
      <c r="A230" s="123"/>
      <c r="B230" s="124"/>
      <c r="C230" s="124"/>
      <c r="D230" s="124"/>
      <c r="E230" s="124"/>
      <c r="F230" s="125"/>
      <c r="G230" s="178"/>
      <c r="H230" s="224"/>
      <c r="I230" s="179"/>
      <c r="J230" s="146"/>
      <c r="K230" s="146"/>
      <c r="L230" s="146"/>
      <c r="M230" s="146"/>
      <c r="N230" s="26"/>
      <c r="O230" s="213"/>
      <c r="P230" s="214"/>
      <c r="Q230" s="65"/>
      <c r="R230" s="66"/>
      <c r="S230" s="21"/>
    </row>
    <row r="231" spans="1:19">
      <c r="A231" s="123"/>
      <c r="B231" s="124"/>
      <c r="C231" s="124"/>
      <c r="D231" s="124"/>
      <c r="E231" s="124"/>
      <c r="F231" s="125"/>
      <c r="G231" s="178"/>
      <c r="H231" s="224"/>
      <c r="I231" s="179"/>
      <c r="J231" s="146"/>
      <c r="K231" s="146"/>
      <c r="L231" s="146"/>
      <c r="M231" s="146"/>
      <c r="N231" s="26"/>
      <c r="O231" s="213"/>
      <c r="P231" s="214"/>
      <c r="Q231" s="65"/>
      <c r="R231" s="66"/>
      <c r="S231" s="21"/>
    </row>
    <row r="232" spans="1:19">
      <c r="A232" s="123"/>
      <c r="B232" s="124"/>
      <c r="C232" s="124"/>
      <c r="D232" s="124"/>
      <c r="E232" s="124"/>
      <c r="F232" s="125"/>
      <c r="G232" s="178"/>
      <c r="H232" s="224"/>
      <c r="I232" s="179"/>
      <c r="J232" s="146"/>
      <c r="K232" s="146"/>
      <c r="L232" s="146"/>
      <c r="M232" s="146"/>
      <c r="N232" s="26"/>
      <c r="O232" s="213"/>
      <c r="P232" s="214"/>
      <c r="Q232" s="65"/>
      <c r="R232" s="66"/>
      <c r="S232" s="21"/>
    </row>
    <row r="233" spans="1:19">
      <c r="A233" s="123"/>
      <c r="B233" s="124"/>
      <c r="C233" s="124"/>
      <c r="D233" s="124"/>
      <c r="E233" s="124"/>
      <c r="F233" s="125"/>
      <c r="G233" s="178"/>
      <c r="H233" s="224"/>
      <c r="I233" s="179"/>
      <c r="J233" s="146"/>
      <c r="K233" s="146"/>
      <c r="L233" s="146"/>
      <c r="M233" s="146"/>
      <c r="N233" s="26"/>
      <c r="O233" s="213"/>
      <c r="P233" s="214"/>
      <c r="Q233" s="65"/>
      <c r="R233" s="66"/>
      <c r="S233" s="21"/>
    </row>
    <row r="234" spans="1:19">
      <c r="A234" s="123"/>
      <c r="B234" s="124"/>
      <c r="C234" s="124"/>
      <c r="D234" s="124"/>
      <c r="E234" s="124"/>
      <c r="F234" s="125"/>
      <c r="G234" s="178"/>
      <c r="H234" s="224"/>
      <c r="I234" s="179"/>
      <c r="J234" s="146"/>
      <c r="K234" s="146"/>
      <c r="L234" s="146"/>
      <c r="M234" s="146"/>
      <c r="N234" s="26"/>
      <c r="O234" s="213"/>
      <c r="P234" s="214"/>
      <c r="Q234" s="65"/>
      <c r="R234" s="66"/>
      <c r="S234" s="21"/>
    </row>
    <row r="235" spans="1:19">
      <c r="A235" s="123"/>
      <c r="B235" s="124"/>
      <c r="C235" s="124"/>
      <c r="D235" s="124"/>
      <c r="E235" s="124"/>
      <c r="F235" s="125"/>
      <c r="G235" s="178"/>
      <c r="H235" s="224"/>
      <c r="I235" s="179"/>
      <c r="J235" s="146"/>
      <c r="K235" s="146"/>
      <c r="L235" s="146"/>
      <c r="M235" s="146"/>
      <c r="N235" s="26"/>
      <c r="O235" s="213"/>
      <c r="P235" s="214"/>
      <c r="Q235" s="65"/>
      <c r="R235" s="65"/>
      <c r="S235" s="21"/>
    </row>
    <row r="236" spans="1:19" ht="15" customHeight="1">
      <c r="A236" s="137" t="s">
        <v>137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8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216" t="str">
        <f>"Лизинговые платежи к уплате с "&amp;TEXT($S$8,"ДД.ММ.ГГГГ")&amp;" до "&amp;"окончания срока действия договора"</f>
        <v>Лизинговые платежи к уплате с 01.01.2021 до окончания срока действия договора</v>
      </c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7"/>
      <c r="Q237" s="218">
        <f>$P$24</f>
        <v>43831</v>
      </c>
      <c r="R237" s="219"/>
      <c r="S237" s="21"/>
    </row>
    <row r="238" spans="1:19" ht="25.5" customHeight="1">
      <c r="A238" s="130" t="s">
        <v>136</v>
      </c>
      <c r="B238" s="131"/>
      <c r="C238" s="131"/>
      <c r="D238" s="131"/>
      <c r="E238" s="131"/>
      <c r="F238" s="131"/>
      <c r="G238" s="131"/>
      <c r="H238" s="131"/>
      <c r="I238" s="132"/>
      <c r="J238" s="130" t="s">
        <v>135</v>
      </c>
      <c r="K238" s="132"/>
      <c r="L238" s="130" t="s">
        <v>134</v>
      </c>
      <c r="M238" s="132"/>
      <c r="N238" s="103" t="s">
        <v>133</v>
      </c>
      <c r="O238" s="130" t="s">
        <v>132</v>
      </c>
      <c r="P238" s="132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23"/>
      <c r="B239" s="124"/>
      <c r="C239" s="124"/>
      <c r="D239" s="124"/>
      <c r="E239" s="124"/>
      <c r="F239" s="124"/>
      <c r="G239" s="124"/>
      <c r="H239" s="124"/>
      <c r="I239" s="125"/>
      <c r="J239" s="146"/>
      <c r="K239" s="146"/>
      <c r="L239" s="146"/>
      <c r="M239" s="146"/>
      <c r="N239" s="26"/>
      <c r="O239" s="213"/>
      <c r="P239" s="214"/>
      <c r="Q239" s="65"/>
      <c r="R239" s="65"/>
      <c r="S239" s="21"/>
    </row>
    <row r="240" spans="1:19">
      <c r="A240" s="123"/>
      <c r="B240" s="124"/>
      <c r="C240" s="124"/>
      <c r="D240" s="124"/>
      <c r="E240" s="124"/>
      <c r="F240" s="124"/>
      <c r="G240" s="124"/>
      <c r="H240" s="124"/>
      <c r="I240" s="125"/>
      <c r="J240" s="146"/>
      <c r="K240" s="146"/>
      <c r="L240" s="146"/>
      <c r="M240" s="146"/>
      <c r="N240" s="26"/>
      <c r="O240" s="213"/>
      <c r="P240" s="214"/>
      <c r="Q240" s="65"/>
      <c r="R240" s="66"/>
      <c r="S240" s="21"/>
    </row>
    <row r="241" spans="1:19">
      <c r="A241" s="123"/>
      <c r="B241" s="124"/>
      <c r="C241" s="124"/>
      <c r="D241" s="124"/>
      <c r="E241" s="124"/>
      <c r="F241" s="124"/>
      <c r="G241" s="124"/>
      <c r="H241" s="124"/>
      <c r="I241" s="125"/>
      <c r="J241" s="146"/>
      <c r="K241" s="146"/>
      <c r="L241" s="146"/>
      <c r="M241" s="146"/>
      <c r="N241" s="26"/>
      <c r="O241" s="213"/>
      <c r="P241" s="214"/>
      <c r="Q241" s="65"/>
      <c r="R241" s="66"/>
      <c r="S241" s="21"/>
    </row>
    <row r="242" spans="1:19">
      <c r="A242" s="123"/>
      <c r="B242" s="124"/>
      <c r="C242" s="124"/>
      <c r="D242" s="124"/>
      <c r="E242" s="124"/>
      <c r="F242" s="124"/>
      <c r="G242" s="124"/>
      <c r="H242" s="124"/>
      <c r="I242" s="125"/>
      <c r="J242" s="146"/>
      <c r="K242" s="146"/>
      <c r="L242" s="146"/>
      <c r="M242" s="146"/>
      <c r="N242" s="26"/>
      <c r="O242" s="213"/>
      <c r="P242" s="214"/>
      <c r="Q242" s="65"/>
      <c r="R242" s="66"/>
      <c r="S242" s="21"/>
    </row>
    <row r="243" spans="1:19">
      <c r="A243" s="123"/>
      <c r="B243" s="124"/>
      <c r="C243" s="124"/>
      <c r="D243" s="124"/>
      <c r="E243" s="124"/>
      <c r="F243" s="124"/>
      <c r="G243" s="124"/>
      <c r="H243" s="124"/>
      <c r="I243" s="125"/>
      <c r="J243" s="146"/>
      <c r="K243" s="146"/>
      <c r="L243" s="146"/>
      <c r="M243" s="146"/>
      <c r="N243" s="26"/>
      <c r="O243" s="213"/>
      <c r="P243" s="214"/>
      <c r="Q243" s="65"/>
      <c r="R243" s="66"/>
      <c r="S243" s="21"/>
    </row>
    <row r="244" spans="1:19">
      <c r="A244" s="123"/>
      <c r="B244" s="124"/>
      <c r="C244" s="124"/>
      <c r="D244" s="124"/>
      <c r="E244" s="124"/>
      <c r="F244" s="124"/>
      <c r="G244" s="124"/>
      <c r="H244" s="124"/>
      <c r="I244" s="125"/>
      <c r="J244" s="146"/>
      <c r="K244" s="146"/>
      <c r="L244" s="146"/>
      <c r="M244" s="146"/>
      <c r="N244" s="26"/>
      <c r="O244" s="213"/>
      <c r="P244" s="214"/>
      <c r="Q244" s="65"/>
      <c r="R244" s="66"/>
      <c r="S244" s="21"/>
    </row>
    <row r="245" spans="1:19">
      <c r="A245" s="123"/>
      <c r="B245" s="124"/>
      <c r="C245" s="124"/>
      <c r="D245" s="124"/>
      <c r="E245" s="124"/>
      <c r="F245" s="124"/>
      <c r="G245" s="124"/>
      <c r="H245" s="124"/>
      <c r="I245" s="125"/>
      <c r="J245" s="146"/>
      <c r="K245" s="146"/>
      <c r="L245" s="146"/>
      <c r="M245" s="146"/>
      <c r="N245" s="26"/>
      <c r="O245" s="213"/>
      <c r="P245" s="214"/>
      <c r="Q245" s="65"/>
      <c r="R245" s="66"/>
      <c r="S245" s="21"/>
    </row>
    <row r="246" spans="1:19">
      <c r="A246" s="123"/>
      <c r="B246" s="124"/>
      <c r="C246" s="124"/>
      <c r="D246" s="124"/>
      <c r="E246" s="124"/>
      <c r="F246" s="124"/>
      <c r="G246" s="124"/>
      <c r="H246" s="124"/>
      <c r="I246" s="125"/>
      <c r="J246" s="146"/>
      <c r="K246" s="146"/>
      <c r="L246" s="146"/>
      <c r="M246" s="146"/>
      <c r="N246" s="26"/>
      <c r="O246" s="213"/>
      <c r="P246" s="214"/>
      <c r="Q246" s="65"/>
      <c r="R246" s="66"/>
      <c r="S246" s="21"/>
    </row>
    <row r="247" spans="1:19">
      <c r="A247" s="123"/>
      <c r="B247" s="124"/>
      <c r="C247" s="124"/>
      <c r="D247" s="124"/>
      <c r="E247" s="124"/>
      <c r="F247" s="124"/>
      <c r="G247" s="124"/>
      <c r="H247" s="124"/>
      <c r="I247" s="125"/>
      <c r="J247" s="146"/>
      <c r="K247" s="146"/>
      <c r="L247" s="146"/>
      <c r="M247" s="146"/>
      <c r="N247" s="26"/>
      <c r="O247" s="213"/>
      <c r="P247" s="214"/>
      <c r="Q247" s="65"/>
      <c r="R247" s="66"/>
      <c r="S247" s="21"/>
    </row>
    <row r="248" spans="1:19">
      <c r="A248" s="123"/>
      <c r="B248" s="124"/>
      <c r="C248" s="124"/>
      <c r="D248" s="124"/>
      <c r="E248" s="124"/>
      <c r="F248" s="124"/>
      <c r="G248" s="124"/>
      <c r="H248" s="124"/>
      <c r="I248" s="125"/>
      <c r="J248" s="146"/>
      <c r="K248" s="146"/>
      <c r="L248" s="146"/>
      <c r="M248" s="146"/>
      <c r="N248" s="26"/>
      <c r="O248" s="213"/>
      <c r="P248" s="214"/>
      <c r="Q248" s="65"/>
      <c r="R248" s="65"/>
      <c r="S248" s="21"/>
    </row>
    <row r="249" spans="1:19" ht="15" customHeight="1">
      <c r="A249" s="137" t="s">
        <v>131</v>
      </c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8"/>
      <c r="Q249" s="104">
        <f>SUM(Q239:Q248)</f>
        <v>0</v>
      </c>
      <c r="R249" s="104">
        <f>SUM(R239:R248)</f>
        <v>0</v>
      </c>
      <c r="S249" s="21"/>
    </row>
    <row r="250" spans="1:19">
      <c r="A250" s="207" t="s">
        <v>130</v>
      </c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25"/>
      <c r="Q250" s="105">
        <f>Q223+Q236+Q249</f>
        <v>0</v>
      </c>
      <c r="R250" s="105">
        <f>R223+R236+R249</f>
        <v>0</v>
      </c>
      <c r="S250" s="21"/>
    </row>
    <row r="251" spans="1:19">
      <c r="A251" s="175" t="s">
        <v>129</v>
      </c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226">
        <f>$P$8</f>
        <v>43831</v>
      </c>
      <c r="R251" s="227"/>
      <c r="S251" s="21"/>
    </row>
    <row r="252" spans="1:19" ht="25.5">
      <c r="A252" s="228" t="s">
        <v>128</v>
      </c>
      <c r="B252" s="229"/>
      <c r="C252" s="229"/>
      <c r="D252" s="229"/>
      <c r="E252" s="229"/>
      <c r="F252" s="229"/>
      <c r="G252" s="230"/>
      <c r="H252" s="231" t="str">
        <f>"Сумма, "&amp;$R$4</f>
        <v>Сумма, тыс.руб</v>
      </c>
      <c r="I252" s="231"/>
      <c r="J252" s="231"/>
      <c r="K252" s="231"/>
      <c r="L252" s="231" t="s">
        <v>128</v>
      </c>
      <c r="M252" s="232"/>
      <c r="N252" s="232"/>
      <c r="O252" s="232"/>
      <c r="P252" s="232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240" t="s">
        <v>126</v>
      </c>
      <c r="B253" s="241"/>
      <c r="C253" s="241"/>
      <c r="D253" s="241"/>
      <c r="E253" s="241"/>
      <c r="F253" s="241"/>
      <c r="G253" s="242"/>
      <c r="H253" s="236"/>
      <c r="I253" s="236"/>
      <c r="J253" s="236"/>
      <c r="K253" s="236"/>
      <c r="L253" s="243" t="s">
        <v>125</v>
      </c>
      <c r="M253" s="244"/>
      <c r="N253" s="244"/>
      <c r="O253" s="244"/>
      <c r="P253" s="245"/>
      <c r="Q253" s="25"/>
      <c r="R253" s="24"/>
      <c r="S253" s="21"/>
    </row>
    <row r="254" spans="1:19" ht="16.5" customHeight="1">
      <c r="A254" s="240" t="s">
        <v>124</v>
      </c>
      <c r="B254" s="241"/>
      <c r="C254" s="241"/>
      <c r="D254" s="241"/>
      <c r="E254" s="241"/>
      <c r="F254" s="241"/>
      <c r="G254" s="242"/>
      <c r="H254" s="246">
        <f>SUM(H255:K257)</f>
        <v>0</v>
      </c>
      <c r="I254" s="246"/>
      <c r="J254" s="246"/>
      <c r="K254" s="246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72" t="s">
        <v>122</v>
      </c>
      <c r="B255" s="273"/>
      <c r="C255" s="273"/>
      <c r="D255" s="273"/>
      <c r="E255" s="273"/>
      <c r="F255" s="273"/>
      <c r="G255" s="274"/>
      <c r="H255" s="236"/>
      <c r="I255" s="236"/>
      <c r="J255" s="236"/>
      <c r="K255" s="236"/>
      <c r="L255" s="237"/>
      <c r="M255" s="237"/>
      <c r="N255" s="237"/>
      <c r="O255" s="237"/>
      <c r="P255" s="237"/>
      <c r="Q255" s="237"/>
      <c r="R255" s="237"/>
      <c r="S255" s="21"/>
    </row>
    <row r="256" spans="1:19" ht="18" customHeight="1">
      <c r="A256" s="272" t="s">
        <v>121</v>
      </c>
      <c r="B256" s="273"/>
      <c r="C256" s="273"/>
      <c r="D256" s="273"/>
      <c r="E256" s="273"/>
      <c r="F256" s="273"/>
      <c r="G256" s="274"/>
      <c r="H256" s="236"/>
      <c r="I256" s="236"/>
      <c r="J256" s="236"/>
      <c r="K256" s="236"/>
      <c r="L256" s="238"/>
      <c r="M256" s="238"/>
      <c r="N256" s="238"/>
      <c r="O256" s="238"/>
      <c r="P256" s="238"/>
      <c r="Q256" s="238"/>
      <c r="R256" s="238"/>
      <c r="S256" s="21"/>
    </row>
    <row r="257" spans="1:19">
      <c r="A257" s="272" t="s">
        <v>120</v>
      </c>
      <c r="B257" s="273"/>
      <c r="C257" s="273"/>
      <c r="D257" s="273"/>
      <c r="E257" s="273"/>
      <c r="F257" s="273"/>
      <c r="G257" s="274"/>
      <c r="H257" s="236"/>
      <c r="I257" s="236"/>
      <c r="J257" s="236"/>
      <c r="K257" s="236"/>
      <c r="L257" s="239"/>
      <c r="M257" s="239"/>
      <c r="N257" s="239"/>
      <c r="O257" s="239"/>
      <c r="P257" s="239"/>
      <c r="Q257" s="239"/>
      <c r="R257" s="239"/>
      <c r="S257" s="21"/>
    </row>
    <row r="258" spans="1:19" ht="18.75">
      <c r="A258" s="147" t="s">
        <v>206</v>
      </c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21"/>
    </row>
    <row r="259" spans="1:19" ht="15" customHeight="1">
      <c r="A259" s="187" t="s">
        <v>207</v>
      </c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9"/>
      <c r="S259" s="21"/>
    </row>
    <row r="260" spans="1:19" ht="34.5" customHeight="1">
      <c r="A260" s="232" t="s">
        <v>152</v>
      </c>
      <c r="B260" s="232"/>
      <c r="C260" s="232"/>
      <c r="D260" s="232"/>
      <c r="E260" s="232"/>
      <c r="F260" s="232"/>
      <c r="G260" s="232"/>
      <c r="H260" s="232"/>
      <c r="I260" s="232"/>
      <c r="J260" s="252" t="s">
        <v>208</v>
      </c>
      <c r="K260" s="239"/>
      <c r="L260" s="239"/>
      <c r="M260" s="239"/>
      <c r="N260" s="239"/>
      <c r="O260" s="253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247"/>
      <c r="B261" s="247"/>
      <c r="C261" s="247"/>
      <c r="D261" s="247"/>
      <c r="E261" s="247"/>
      <c r="F261" s="247"/>
      <c r="G261" s="247"/>
      <c r="H261" s="247"/>
      <c r="I261" s="247"/>
      <c r="J261" s="248"/>
      <c r="K261" s="249"/>
      <c r="L261" s="249"/>
      <c r="M261" s="249"/>
      <c r="N261" s="249"/>
      <c r="O261" s="250"/>
      <c r="P261" s="48"/>
      <c r="Q261" s="48"/>
      <c r="R261" s="67"/>
      <c r="S261" s="21"/>
    </row>
    <row r="262" spans="1:19" ht="18.75">
      <c r="A262" s="247"/>
      <c r="B262" s="247"/>
      <c r="C262" s="247"/>
      <c r="D262" s="247"/>
      <c r="E262" s="247"/>
      <c r="F262" s="247"/>
      <c r="G262" s="247"/>
      <c r="H262" s="247"/>
      <c r="I262" s="247"/>
      <c r="J262" s="248"/>
      <c r="K262" s="249"/>
      <c r="L262" s="249"/>
      <c r="M262" s="249"/>
      <c r="N262" s="249"/>
      <c r="O262" s="250"/>
      <c r="P262" s="48"/>
      <c r="Q262" s="48"/>
      <c r="R262" s="67"/>
      <c r="S262" s="21"/>
    </row>
    <row r="263" spans="1:19" ht="18.75">
      <c r="A263" s="247"/>
      <c r="B263" s="247"/>
      <c r="C263" s="247"/>
      <c r="D263" s="247"/>
      <c r="E263" s="247"/>
      <c r="F263" s="247"/>
      <c r="G263" s="247"/>
      <c r="H263" s="247"/>
      <c r="I263" s="247"/>
      <c r="J263" s="248"/>
      <c r="K263" s="249"/>
      <c r="L263" s="249"/>
      <c r="M263" s="249"/>
      <c r="N263" s="249"/>
      <c r="O263" s="250"/>
      <c r="P263" s="48"/>
      <c r="Q263" s="48"/>
      <c r="R263" s="67"/>
      <c r="S263" s="21"/>
    </row>
    <row r="264" spans="1:19" ht="18.75">
      <c r="A264" s="247"/>
      <c r="B264" s="247"/>
      <c r="C264" s="247"/>
      <c r="D264" s="247"/>
      <c r="E264" s="247"/>
      <c r="F264" s="247"/>
      <c r="G264" s="247"/>
      <c r="H264" s="247"/>
      <c r="I264" s="247"/>
      <c r="J264" s="248"/>
      <c r="K264" s="249"/>
      <c r="L264" s="249"/>
      <c r="M264" s="249"/>
      <c r="N264" s="249"/>
      <c r="O264" s="250"/>
      <c r="P264" s="48"/>
      <c r="Q264" s="48"/>
      <c r="R264" s="67"/>
      <c r="S264" s="21"/>
    </row>
    <row r="265" spans="1:19" ht="18.75">
      <c r="A265" s="247"/>
      <c r="B265" s="247"/>
      <c r="C265" s="247"/>
      <c r="D265" s="247"/>
      <c r="E265" s="247"/>
      <c r="F265" s="247"/>
      <c r="G265" s="247"/>
      <c r="H265" s="247"/>
      <c r="I265" s="247"/>
      <c r="J265" s="248"/>
      <c r="K265" s="249"/>
      <c r="L265" s="249"/>
      <c r="M265" s="249"/>
      <c r="N265" s="249"/>
      <c r="O265" s="250"/>
      <c r="P265" s="48"/>
      <c r="Q265" s="48"/>
      <c r="R265" s="67"/>
      <c r="S265" s="21"/>
    </row>
    <row r="266" spans="1:19">
      <c r="A266" s="256" t="s">
        <v>211</v>
      </c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8"/>
      <c r="R266" s="110">
        <f>SUM(R261:R265)</f>
        <v>0</v>
      </c>
      <c r="S266" s="21"/>
    </row>
    <row r="267" spans="1:19" ht="15" customHeight="1">
      <c r="A267" s="187" t="s">
        <v>213</v>
      </c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9"/>
      <c r="S267" s="21"/>
    </row>
    <row r="268" spans="1:19" ht="38.25" customHeight="1">
      <c r="A268" s="259" t="s">
        <v>152</v>
      </c>
      <c r="B268" s="259"/>
      <c r="C268" s="259"/>
      <c r="D268" s="259"/>
      <c r="E268" s="259"/>
      <c r="F268" s="260" t="s">
        <v>212</v>
      </c>
      <c r="G268" s="259"/>
      <c r="H268" s="259"/>
      <c r="I268" s="259"/>
      <c r="J268" s="259"/>
      <c r="K268" s="259" t="s">
        <v>208</v>
      </c>
      <c r="L268" s="259"/>
      <c r="M268" s="259"/>
      <c r="N268" s="259"/>
      <c r="O268" s="259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251"/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48"/>
      <c r="Q269" s="48"/>
      <c r="R269" s="67"/>
      <c r="S269" s="21"/>
    </row>
    <row r="270" spans="1:19" ht="18.75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48"/>
      <c r="Q270" s="48"/>
      <c r="R270" s="67"/>
      <c r="S270" s="21"/>
    </row>
    <row r="271" spans="1:19" ht="18.75">
      <c r="A271" s="251"/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48"/>
      <c r="Q271" s="48"/>
      <c r="R271" s="67"/>
      <c r="S271" s="21"/>
    </row>
    <row r="272" spans="1:19" ht="18.75">
      <c r="A272" s="251"/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48"/>
      <c r="Q272" s="48"/>
      <c r="R272" s="67"/>
      <c r="S272" s="21"/>
    </row>
    <row r="273" spans="1:19" ht="18.75">
      <c r="A273" s="251"/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48"/>
      <c r="Q273" s="48"/>
      <c r="R273" s="67"/>
      <c r="S273" s="21"/>
    </row>
    <row r="274" spans="1:19">
      <c r="A274" s="256" t="s">
        <v>211</v>
      </c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8"/>
      <c r="R274" s="110">
        <f>SUM(R269:R273)</f>
        <v>0</v>
      </c>
      <c r="S274" s="21"/>
    </row>
    <row r="275" spans="1:19" ht="18.75" customHeight="1">
      <c r="A275" s="144" t="s">
        <v>119</v>
      </c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21"/>
    </row>
    <row r="276" spans="1:19" ht="93" customHeight="1">
      <c r="A276" s="254" t="s">
        <v>214</v>
      </c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133" t="s">
        <v>118</v>
      </c>
      <c r="N277" s="133"/>
      <c r="O277" s="133"/>
      <c r="P277" s="133"/>
      <c r="Q277" s="133"/>
      <c r="R277" s="133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L124:Q124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</mergeCells>
  <conditionalFormatting sqref="P24">
    <cfRule type="expression" dxfId="15" priority="4">
      <formula>$P$24=""</formula>
    </cfRule>
  </conditionalFormatting>
  <conditionalFormatting sqref="P138">
    <cfRule type="expression" dxfId="14" priority="3">
      <formula>$P$24=""</formula>
    </cfRule>
  </conditionalFormatting>
  <conditionalFormatting sqref="P151">
    <cfRule type="expression" dxfId="13" priority="2">
      <formula>$P$24=""</formula>
    </cfRule>
  </conditionalFormatting>
  <conditionalFormatting sqref="P8">
    <cfRule type="expression" dxfId="12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ate" allowBlank="1" showInputMessage="1" showErrorMessage="1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  <x14:dataValidation type="decimal" operator="greaterThanOrEqual" allowBlank="1" showInputMessage="1" showErrorMessage="1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80"/>
  <sheetViews>
    <sheetView view="pageBreakPreview" zoomScale="85" zoomScaleNormal="100" zoomScaleSheetLayoutView="85" workbookViewId="0">
      <selection activeCell="A123" sqref="A123:R132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165" t="s">
        <v>233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21"/>
    </row>
    <row r="3" spans="1:19" ht="24.75" customHeight="1">
      <c r="A3" s="166" t="s">
        <v>196</v>
      </c>
      <c r="B3" s="167"/>
      <c r="C3" s="167"/>
      <c r="D3" s="167"/>
      <c r="E3" s="167"/>
      <c r="F3" s="167"/>
      <c r="G3" s="167"/>
      <c r="H3" s="167"/>
      <c r="I3" s="168"/>
      <c r="J3" s="267">
        <f>РасшифровкиДата1!J3</f>
        <v>0</v>
      </c>
      <c r="K3" s="268"/>
      <c r="L3" s="268"/>
      <c r="M3" s="268"/>
      <c r="N3" s="268"/>
      <c r="O3" s="269"/>
      <c r="P3" s="172" t="s">
        <v>6</v>
      </c>
      <c r="Q3" s="172"/>
      <c r="R3" s="72">
        <f>РасшифровкиДата1!R3</f>
        <v>0</v>
      </c>
      <c r="S3" s="21"/>
    </row>
    <row r="4" spans="1:19" ht="24.75" customHeight="1">
      <c r="A4" s="143" t="s">
        <v>195</v>
      </c>
      <c r="B4" s="128"/>
      <c r="C4" s="128"/>
      <c r="D4" s="128"/>
      <c r="E4" s="128"/>
      <c r="F4" s="128"/>
      <c r="G4" s="128"/>
      <c r="H4" s="128"/>
      <c r="I4" s="129"/>
      <c r="J4" s="270">
        <f>DATE(YEAR(РасшифровкиДата1!J4),MONTH(РасшифровкиДата1!J4)-6,DAY(РасшифровкиДата1!J4))</f>
        <v>43739</v>
      </c>
      <c r="K4" s="271"/>
      <c r="L4" s="271"/>
      <c r="M4" s="271"/>
      <c r="N4" s="271"/>
      <c r="O4" s="271"/>
      <c r="P4" s="172" t="s">
        <v>194</v>
      </c>
      <c r="Q4" s="172"/>
      <c r="R4" s="73" t="s">
        <v>193</v>
      </c>
      <c r="S4" s="21"/>
    </row>
    <row r="5" spans="1:19" ht="24.75" customHeight="1">
      <c r="A5" s="143" t="s">
        <v>16</v>
      </c>
      <c r="B5" s="128"/>
      <c r="C5" s="128"/>
      <c r="D5" s="128"/>
      <c r="E5" s="128"/>
      <c r="F5" s="128"/>
      <c r="G5" s="128"/>
      <c r="H5" s="128"/>
      <c r="I5" s="129"/>
      <c r="J5" s="261">
        <f>РасшифровкиДата1!J5</f>
        <v>0</v>
      </c>
      <c r="K5" s="262"/>
      <c r="L5" s="262"/>
      <c r="M5" s="262"/>
      <c r="N5" s="262"/>
      <c r="O5" s="262"/>
      <c r="P5" s="262"/>
      <c r="Q5" s="262"/>
      <c r="R5" s="263"/>
      <c r="S5" s="21"/>
    </row>
    <row r="6" spans="1:19" ht="24.75" customHeight="1">
      <c r="A6" s="139" t="s">
        <v>200</v>
      </c>
      <c r="B6" s="139"/>
      <c r="C6" s="139"/>
      <c r="D6" s="139"/>
      <c r="E6" s="139"/>
      <c r="F6" s="264">
        <f>РасшифровкиДата1!F6</f>
        <v>0</v>
      </c>
      <c r="G6" s="265"/>
      <c r="H6" s="266"/>
      <c r="I6" s="139" t="s">
        <v>201</v>
      </c>
      <c r="J6" s="139"/>
      <c r="K6" s="139"/>
      <c r="L6" s="139"/>
      <c r="M6" s="139"/>
      <c r="N6" s="261">
        <f>РасшифровкиДата1!N6</f>
        <v>0</v>
      </c>
      <c r="O6" s="262"/>
      <c r="P6" s="262"/>
      <c r="Q6" s="262"/>
      <c r="R6" s="263"/>
      <c r="S6" s="21"/>
    </row>
    <row r="7" spans="1:19" ht="18.75">
      <c r="A7" s="147" t="s">
        <v>192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21"/>
    </row>
    <row r="8" spans="1:19" ht="15" customHeight="1">
      <c r="A8" s="148" t="s">
        <v>191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  <c r="P8" s="150">
        <f>J4</f>
        <v>43739</v>
      </c>
      <c r="Q8" s="151"/>
      <c r="R8" s="152" t="s">
        <v>186</v>
      </c>
      <c r="S8" s="41">
        <f>DATE(YEAR(P8),MONTH(P8)+12,DAY(P8))</f>
        <v>44105</v>
      </c>
    </row>
    <row r="9" spans="1:19" ht="25.5" customHeight="1">
      <c r="A9" s="130" t="s">
        <v>152</v>
      </c>
      <c r="B9" s="131"/>
      <c r="C9" s="131"/>
      <c r="D9" s="131"/>
      <c r="E9" s="131"/>
      <c r="F9" s="131"/>
      <c r="G9" s="131"/>
      <c r="H9" s="132"/>
      <c r="I9" s="162" t="s">
        <v>6</v>
      </c>
      <c r="J9" s="162"/>
      <c r="K9" s="162" t="s">
        <v>151</v>
      </c>
      <c r="L9" s="162"/>
      <c r="M9" s="162" t="s">
        <v>144</v>
      </c>
      <c r="N9" s="162"/>
      <c r="O9" s="74" t="s">
        <v>190</v>
      </c>
      <c r="P9" s="75" t="str">
        <f>"Сумма "&amp;$R$4</f>
        <v>Сумма тыс.руб</v>
      </c>
      <c r="Q9" s="76" t="s">
        <v>127</v>
      </c>
      <c r="R9" s="153"/>
      <c r="S9" s="21"/>
    </row>
    <row r="10" spans="1:19">
      <c r="A10" s="123"/>
      <c r="B10" s="124"/>
      <c r="C10" s="124"/>
      <c r="D10" s="124"/>
      <c r="E10" s="124"/>
      <c r="F10" s="124"/>
      <c r="G10" s="124"/>
      <c r="H10" s="125"/>
      <c r="I10" s="163"/>
      <c r="J10" s="163"/>
      <c r="K10" s="164"/>
      <c r="L10" s="164"/>
      <c r="M10" s="164"/>
      <c r="N10" s="164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23"/>
      <c r="B11" s="124"/>
      <c r="C11" s="124"/>
      <c r="D11" s="124"/>
      <c r="E11" s="124"/>
      <c r="F11" s="124"/>
      <c r="G11" s="124"/>
      <c r="H11" s="125"/>
      <c r="I11" s="145"/>
      <c r="J11" s="145"/>
      <c r="K11" s="146"/>
      <c r="L11" s="146"/>
      <c r="M11" s="146"/>
      <c r="N11" s="146"/>
      <c r="O11" s="46"/>
      <c r="P11" s="33"/>
      <c r="Q11" s="32"/>
      <c r="R11" s="34"/>
      <c r="S11" s="41" t="b">
        <f t="shared" si="0"/>
        <v>0</v>
      </c>
    </row>
    <row r="12" spans="1:19">
      <c r="A12" s="123"/>
      <c r="B12" s="124"/>
      <c r="C12" s="124"/>
      <c r="D12" s="124"/>
      <c r="E12" s="124"/>
      <c r="F12" s="124"/>
      <c r="G12" s="124"/>
      <c r="H12" s="125"/>
      <c r="I12" s="145"/>
      <c r="J12" s="145"/>
      <c r="K12" s="146"/>
      <c r="L12" s="146"/>
      <c r="M12" s="146"/>
      <c r="N12" s="146"/>
      <c r="O12" s="46"/>
      <c r="P12" s="33"/>
      <c r="Q12" s="32"/>
      <c r="R12" s="34"/>
      <c r="S12" s="41" t="b">
        <f t="shared" si="0"/>
        <v>0</v>
      </c>
    </row>
    <row r="13" spans="1:19">
      <c r="A13" s="123"/>
      <c r="B13" s="124"/>
      <c r="C13" s="124"/>
      <c r="D13" s="124"/>
      <c r="E13" s="124"/>
      <c r="F13" s="124"/>
      <c r="G13" s="124"/>
      <c r="H13" s="125"/>
      <c r="I13" s="145"/>
      <c r="J13" s="145"/>
      <c r="K13" s="146"/>
      <c r="L13" s="146"/>
      <c r="M13" s="146"/>
      <c r="N13" s="146"/>
      <c r="O13" s="46"/>
      <c r="P13" s="33"/>
      <c r="Q13" s="32"/>
      <c r="R13" s="34"/>
      <c r="S13" s="41" t="b">
        <f t="shared" si="0"/>
        <v>0</v>
      </c>
    </row>
    <row r="14" spans="1:19">
      <c r="A14" s="123"/>
      <c r="B14" s="124"/>
      <c r="C14" s="124"/>
      <c r="D14" s="124"/>
      <c r="E14" s="124"/>
      <c r="F14" s="124"/>
      <c r="G14" s="124"/>
      <c r="H14" s="125"/>
      <c r="I14" s="145"/>
      <c r="J14" s="145"/>
      <c r="K14" s="146"/>
      <c r="L14" s="146"/>
      <c r="M14" s="146"/>
      <c r="N14" s="146"/>
      <c r="O14" s="46"/>
      <c r="P14" s="33"/>
      <c r="Q14" s="32"/>
      <c r="R14" s="34"/>
      <c r="S14" s="41" t="b">
        <f t="shared" si="0"/>
        <v>0</v>
      </c>
    </row>
    <row r="15" spans="1:19">
      <c r="A15" s="123"/>
      <c r="B15" s="124"/>
      <c r="C15" s="124"/>
      <c r="D15" s="124"/>
      <c r="E15" s="124"/>
      <c r="F15" s="124"/>
      <c r="G15" s="124"/>
      <c r="H15" s="125"/>
      <c r="I15" s="145"/>
      <c r="J15" s="145"/>
      <c r="K15" s="146"/>
      <c r="L15" s="146"/>
      <c r="M15" s="146"/>
      <c r="N15" s="146"/>
      <c r="O15" s="46"/>
      <c r="P15" s="33"/>
      <c r="Q15" s="32"/>
      <c r="R15" s="34"/>
      <c r="S15" s="41" t="b">
        <f t="shared" si="0"/>
        <v>0</v>
      </c>
    </row>
    <row r="16" spans="1:19">
      <c r="A16" s="123"/>
      <c r="B16" s="124"/>
      <c r="C16" s="124"/>
      <c r="D16" s="124"/>
      <c r="E16" s="124"/>
      <c r="F16" s="124"/>
      <c r="G16" s="124"/>
      <c r="H16" s="125"/>
      <c r="I16" s="145"/>
      <c r="J16" s="145"/>
      <c r="K16" s="146"/>
      <c r="L16" s="146"/>
      <c r="M16" s="146"/>
      <c r="N16" s="146"/>
      <c r="O16" s="46"/>
      <c r="P16" s="33"/>
      <c r="Q16" s="32"/>
      <c r="R16" s="34"/>
      <c r="S16" s="41" t="b">
        <f t="shared" si="0"/>
        <v>0</v>
      </c>
    </row>
    <row r="17" spans="1:19">
      <c r="A17" s="123"/>
      <c r="B17" s="124"/>
      <c r="C17" s="124"/>
      <c r="D17" s="124"/>
      <c r="E17" s="124"/>
      <c r="F17" s="124"/>
      <c r="G17" s="124"/>
      <c r="H17" s="125"/>
      <c r="I17" s="145"/>
      <c r="J17" s="145"/>
      <c r="K17" s="146"/>
      <c r="L17" s="146"/>
      <c r="M17" s="146"/>
      <c r="N17" s="146"/>
      <c r="O17" s="46"/>
      <c r="P17" s="33"/>
      <c r="Q17" s="32"/>
      <c r="R17" s="34"/>
      <c r="S17" s="41" t="b">
        <f t="shared" si="0"/>
        <v>0</v>
      </c>
    </row>
    <row r="18" spans="1:19">
      <c r="A18" s="123"/>
      <c r="B18" s="124"/>
      <c r="C18" s="124"/>
      <c r="D18" s="124"/>
      <c r="E18" s="124"/>
      <c r="F18" s="124"/>
      <c r="G18" s="124"/>
      <c r="H18" s="125"/>
      <c r="I18" s="145"/>
      <c r="J18" s="145"/>
      <c r="K18" s="146"/>
      <c r="L18" s="146"/>
      <c r="M18" s="146"/>
      <c r="N18" s="146"/>
      <c r="O18" s="46"/>
      <c r="P18" s="33"/>
      <c r="Q18" s="32"/>
      <c r="R18" s="34"/>
      <c r="S18" s="41" t="b">
        <f t="shared" si="0"/>
        <v>0</v>
      </c>
    </row>
    <row r="19" spans="1:19">
      <c r="A19" s="123"/>
      <c r="B19" s="124"/>
      <c r="C19" s="124"/>
      <c r="D19" s="124"/>
      <c r="E19" s="124"/>
      <c r="F19" s="124"/>
      <c r="G19" s="124"/>
      <c r="H19" s="125"/>
      <c r="I19" s="145"/>
      <c r="J19" s="145"/>
      <c r="K19" s="146"/>
      <c r="L19" s="146"/>
      <c r="M19" s="146"/>
      <c r="N19" s="14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44" t="s">
        <v>119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21"/>
    </row>
    <row r="22" spans="1:19" ht="70.5" customHeight="1">
      <c r="A22" s="154" t="s">
        <v>202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21"/>
    </row>
    <row r="23" spans="1:19">
      <c r="A23" s="175" t="s">
        <v>35</v>
      </c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7"/>
      <c r="S23" s="21"/>
    </row>
    <row r="24" spans="1:19">
      <c r="A24" s="158" t="s">
        <v>189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9"/>
      <c r="P24" s="150">
        <f>P8</f>
        <v>43739</v>
      </c>
      <c r="Q24" s="151"/>
      <c r="R24" s="152" t="s">
        <v>186</v>
      </c>
      <c r="S24" s="21"/>
    </row>
    <row r="25" spans="1:19" ht="25.5" customHeight="1">
      <c r="A25" s="130" t="s">
        <v>152</v>
      </c>
      <c r="B25" s="131"/>
      <c r="C25" s="131"/>
      <c r="D25" s="131"/>
      <c r="E25" s="131"/>
      <c r="F25" s="131"/>
      <c r="G25" s="131"/>
      <c r="H25" s="131"/>
      <c r="I25" s="132"/>
      <c r="J25" s="160" t="s">
        <v>6</v>
      </c>
      <c r="K25" s="161"/>
      <c r="L25" s="160" t="s">
        <v>151</v>
      </c>
      <c r="M25" s="161"/>
      <c r="N25" s="162" t="s">
        <v>144</v>
      </c>
      <c r="O25" s="162"/>
      <c r="P25" s="75" t="str">
        <f>"Сумма "&amp;$R$4</f>
        <v>Сумма тыс.руб</v>
      </c>
      <c r="Q25" s="76" t="s">
        <v>127</v>
      </c>
      <c r="R25" s="153"/>
      <c r="S25" s="21"/>
    </row>
    <row r="26" spans="1:19">
      <c r="A26" s="123"/>
      <c r="B26" s="124"/>
      <c r="C26" s="124"/>
      <c r="D26" s="124"/>
      <c r="E26" s="124"/>
      <c r="F26" s="124"/>
      <c r="G26" s="124"/>
      <c r="H26" s="124"/>
      <c r="I26" s="125"/>
      <c r="J26" s="178"/>
      <c r="K26" s="179"/>
      <c r="L26" s="180"/>
      <c r="M26" s="181"/>
      <c r="N26" s="180"/>
      <c r="O26" s="182"/>
      <c r="P26" s="33"/>
      <c r="Q26" s="32"/>
      <c r="R26" s="34"/>
      <c r="S26" s="21"/>
    </row>
    <row r="27" spans="1:19">
      <c r="A27" s="123"/>
      <c r="B27" s="124"/>
      <c r="C27" s="124"/>
      <c r="D27" s="124"/>
      <c r="E27" s="124"/>
      <c r="F27" s="124"/>
      <c r="G27" s="124"/>
      <c r="H27" s="124"/>
      <c r="I27" s="125"/>
      <c r="J27" s="178"/>
      <c r="K27" s="179"/>
      <c r="L27" s="180"/>
      <c r="M27" s="181"/>
      <c r="N27" s="180"/>
      <c r="O27" s="183"/>
      <c r="P27" s="33"/>
      <c r="Q27" s="32"/>
      <c r="R27" s="34"/>
      <c r="S27" s="21"/>
    </row>
    <row r="28" spans="1:19">
      <c r="A28" s="123"/>
      <c r="B28" s="124"/>
      <c r="C28" s="124"/>
      <c r="D28" s="124"/>
      <c r="E28" s="124"/>
      <c r="F28" s="124"/>
      <c r="G28" s="124"/>
      <c r="H28" s="124"/>
      <c r="I28" s="125"/>
      <c r="J28" s="178"/>
      <c r="K28" s="179"/>
      <c r="L28" s="180"/>
      <c r="M28" s="181"/>
      <c r="N28" s="180"/>
      <c r="O28" s="183"/>
      <c r="P28" s="33"/>
      <c r="Q28" s="32"/>
      <c r="R28" s="34"/>
      <c r="S28" s="21"/>
    </row>
    <row r="29" spans="1:19">
      <c r="A29" s="123"/>
      <c r="B29" s="124"/>
      <c r="C29" s="124"/>
      <c r="D29" s="124"/>
      <c r="E29" s="124"/>
      <c r="F29" s="124"/>
      <c r="G29" s="124"/>
      <c r="H29" s="124"/>
      <c r="I29" s="125"/>
      <c r="J29" s="178"/>
      <c r="K29" s="179"/>
      <c r="L29" s="180"/>
      <c r="M29" s="181"/>
      <c r="N29" s="180"/>
      <c r="O29" s="183"/>
      <c r="P29" s="33"/>
      <c r="Q29" s="32"/>
      <c r="R29" s="34"/>
      <c r="S29" s="21"/>
    </row>
    <row r="30" spans="1:19">
      <c r="A30" s="123"/>
      <c r="B30" s="124"/>
      <c r="C30" s="124"/>
      <c r="D30" s="124"/>
      <c r="E30" s="124"/>
      <c r="F30" s="124"/>
      <c r="G30" s="124"/>
      <c r="H30" s="124"/>
      <c r="I30" s="125"/>
      <c r="J30" s="178"/>
      <c r="K30" s="179"/>
      <c r="L30" s="180"/>
      <c r="M30" s="181"/>
      <c r="N30" s="180"/>
      <c r="O30" s="183"/>
      <c r="P30" s="33"/>
      <c r="Q30" s="32"/>
      <c r="R30" s="34"/>
      <c r="S30" s="21"/>
    </row>
    <row r="31" spans="1:19">
      <c r="A31" s="123"/>
      <c r="B31" s="124"/>
      <c r="C31" s="124"/>
      <c r="D31" s="124"/>
      <c r="E31" s="124"/>
      <c r="F31" s="124"/>
      <c r="G31" s="124"/>
      <c r="H31" s="124"/>
      <c r="I31" s="125"/>
      <c r="J31" s="178"/>
      <c r="K31" s="179"/>
      <c r="L31" s="180"/>
      <c r="M31" s="181"/>
      <c r="N31" s="180"/>
      <c r="O31" s="183"/>
      <c r="P31" s="33"/>
      <c r="Q31" s="32"/>
      <c r="R31" s="34"/>
      <c r="S31" s="21"/>
    </row>
    <row r="32" spans="1:19">
      <c r="A32" s="123"/>
      <c r="B32" s="124"/>
      <c r="C32" s="124"/>
      <c r="D32" s="124"/>
      <c r="E32" s="124"/>
      <c r="F32" s="124"/>
      <c r="G32" s="124"/>
      <c r="H32" s="124"/>
      <c r="I32" s="125"/>
      <c r="J32" s="178"/>
      <c r="K32" s="179"/>
      <c r="L32" s="180"/>
      <c r="M32" s="181"/>
      <c r="N32" s="180"/>
      <c r="O32" s="183"/>
      <c r="P32" s="33"/>
      <c r="Q32" s="32"/>
      <c r="R32" s="34"/>
      <c r="S32" s="21"/>
    </row>
    <row r="33" spans="1:19">
      <c r="A33" s="123"/>
      <c r="B33" s="124"/>
      <c r="C33" s="124"/>
      <c r="D33" s="124"/>
      <c r="E33" s="124"/>
      <c r="F33" s="124"/>
      <c r="G33" s="124"/>
      <c r="H33" s="124"/>
      <c r="I33" s="125"/>
      <c r="J33" s="178"/>
      <c r="K33" s="179"/>
      <c r="L33" s="180"/>
      <c r="M33" s="181"/>
      <c r="N33" s="180"/>
      <c r="O33" s="183"/>
      <c r="P33" s="33"/>
      <c r="Q33" s="32"/>
      <c r="R33" s="34"/>
      <c r="S33" s="21"/>
    </row>
    <row r="34" spans="1:19">
      <c r="A34" s="123"/>
      <c r="B34" s="124"/>
      <c r="C34" s="124"/>
      <c r="D34" s="124"/>
      <c r="E34" s="124"/>
      <c r="F34" s="124"/>
      <c r="G34" s="124"/>
      <c r="H34" s="124"/>
      <c r="I34" s="125"/>
      <c r="J34" s="178"/>
      <c r="K34" s="179"/>
      <c r="L34" s="180"/>
      <c r="M34" s="181"/>
      <c r="N34" s="180"/>
      <c r="O34" s="183"/>
      <c r="P34" s="33"/>
      <c r="Q34" s="32"/>
      <c r="R34" s="34"/>
      <c r="S34" s="21"/>
    </row>
    <row r="35" spans="1:19">
      <c r="A35" s="123"/>
      <c r="B35" s="124"/>
      <c r="C35" s="124"/>
      <c r="D35" s="124"/>
      <c r="E35" s="124"/>
      <c r="F35" s="124"/>
      <c r="G35" s="124"/>
      <c r="H35" s="124"/>
      <c r="I35" s="125"/>
      <c r="J35" s="178"/>
      <c r="K35" s="179"/>
      <c r="L35" s="180"/>
      <c r="M35" s="181"/>
      <c r="N35" s="180"/>
      <c r="O35" s="183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143" t="s">
        <v>187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84"/>
      <c r="P37" s="185">
        <f>P8</f>
        <v>43739</v>
      </c>
      <c r="Q37" s="186"/>
      <c r="R37" s="152" t="s">
        <v>186</v>
      </c>
      <c r="S37" s="21"/>
    </row>
    <row r="38" spans="1:19" ht="25.5" customHeight="1">
      <c r="A38" s="130" t="s">
        <v>152</v>
      </c>
      <c r="B38" s="131"/>
      <c r="C38" s="131"/>
      <c r="D38" s="131"/>
      <c r="E38" s="131"/>
      <c r="F38" s="131"/>
      <c r="G38" s="131"/>
      <c r="H38" s="131"/>
      <c r="I38" s="132"/>
      <c r="J38" s="160" t="s">
        <v>6</v>
      </c>
      <c r="K38" s="161"/>
      <c r="L38" s="160" t="s">
        <v>151</v>
      </c>
      <c r="M38" s="161"/>
      <c r="N38" s="162" t="s">
        <v>144</v>
      </c>
      <c r="O38" s="162"/>
      <c r="P38" s="75" t="str">
        <f>"Сумма "&amp;$R$4</f>
        <v>Сумма тыс.руб</v>
      </c>
      <c r="Q38" s="76" t="s">
        <v>127</v>
      </c>
      <c r="R38" s="153"/>
      <c r="S38" s="21"/>
    </row>
    <row r="39" spans="1:19">
      <c r="A39" s="123"/>
      <c r="B39" s="124"/>
      <c r="C39" s="124"/>
      <c r="D39" s="124"/>
      <c r="E39" s="124"/>
      <c r="F39" s="124"/>
      <c r="G39" s="124"/>
      <c r="H39" s="124"/>
      <c r="I39" s="125"/>
      <c r="J39" s="178"/>
      <c r="K39" s="179"/>
      <c r="L39" s="180"/>
      <c r="M39" s="181"/>
      <c r="N39" s="180"/>
      <c r="O39" s="181"/>
      <c r="P39" s="33"/>
      <c r="Q39" s="32"/>
      <c r="R39" s="34"/>
      <c r="S39" s="21"/>
    </row>
    <row r="40" spans="1:19">
      <c r="A40" s="123"/>
      <c r="B40" s="124"/>
      <c r="C40" s="124"/>
      <c r="D40" s="124"/>
      <c r="E40" s="124"/>
      <c r="F40" s="124"/>
      <c r="G40" s="124"/>
      <c r="H40" s="124"/>
      <c r="I40" s="125"/>
      <c r="J40" s="178"/>
      <c r="K40" s="179"/>
      <c r="L40" s="180"/>
      <c r="M40" s="181"/>
      <c r="N40" s="180"/>
      <c r="O40" s="181"/>
      <c r="P40" s="33"/>
      <c r="Q40" s="32"/>
      <c r="R40" s="34"/>
      <c r="S40" s="21"/>
    </row>
    <row r="41" spans="1:19">
      <c r="A41" s="123"/>
      <c r="B41" s="124"/>
      <c r="C41" s="124"/>
      <c r="D41" s="124"/>
      <c r="E41" s="124"/>
      <c r="F41" s="124"/>
      <c r="G41" s="124"/>
      <c r="H41" s="124"/>
      <c r="I41" s="125"/>
      <c r="J41" s="178"/>
      <c r="K41" s="179"/>
      <c r="L41" s="180"/>
      <c r="M41" s="181"/>
      <c r="N41" s="180"/>
      <c r="O41" s="181"/>
      <c r="P41" s="33"/>
      <c r="Q41" s="32"/>
      <c r="R41" s="34"/>
      <c r="S41" s="21"/>
    </row>
    <row r="42" spans="1:19">
      <c r="A42" s="123"/>
      <c r="B42" s="124"/>
      <c r="C42" s="124"/>
      <c r="D42" s="124"/>
      <c r="E42" s="124"/>
      <c r="F42" s="124"/>
      <c r="G42" s="124"/>
      <c r="H42" s="124"/>
      <c r="I42" s="125"/>
      <c r="J42" s="178"/>
      <c r="K42" s="179"/>
      <c r="L42" s="180"/>
      <c r="M42" s="181"/>
      <c r="N42" s="180"/>
      <c r="O42" s="181"/>
      <c r="P42" s="33"/>
      <c r="Q42" s="32"/>
      <c r="R42" s="34"/>
      <c r="S42" s="21"/>
    </row>
    <row r="43" spans="1:19">
      <c r="A43" s="123"/>
      <c r="B43" s="124"/>
      <c r="C43" s="124"/>
      <c r="D43" s="124"/>
      <c r="E43" s="124"/>
      <c r="F43" s="124"/>
      <c r="G43" s="124"/>
      <c r="H43" s="124"/>
      <c r="I43" s="125"/>
      <c r="J43" s="178"/>
      <c r="K43" s="179"/>
      <c r="L43" s="180"/>
      <c r="M43" s="181"/>
      <c r="N43" s="180"/>
      <c r="O43" s="181"/>
      <c r="P43" s="33"/>
      <c r="Q43" s="32"/>
      <c r="R43" s="34"/>
      <c r="S43" s="21"/>
    </row>
    <row r="44" spans="1:19">
      <c r="A44" s="123"/>
      <c r="B44" s="124"/>
      <c r="C44" s="124"/>
      <c r="D44" s="124"/>
      <c r="E44" s="124"/>
      <c r="F44" s="124"/>
      <c r="G44" s="124"/>
      <c r="H44" s="124"/>
      <c r="I44" s="125"/>
      <c r="J44" s="178"/>
      <c r="K44" s="179"/>
      <c r="L44" s="180"/>
      <c r="M44" s="181"/>
      <c r="N44" s="180"/>
      <c r="O44" s="181"/>
      <c r="P44" s="33"/>
      <c r="Q44" s="32"/>
      <c r="R44" s="34"/>
      <c r="S44" s="21"/>
    </row>
    <row r="45" spans="1:19">
      <c r="A45" s="123"/>
      <c r="B45" s="124"/>
      <c r="C45" s="124"/>
      <c r="D45" s="124"/>
      <c r="E45" s="124"/>
      <c r="F45" s="124"/>
      <c r="G45" s="124"/>
      <c r="H45" s="124"/>
      <c r="I45" s="125"/>
      <c r="J45" s="178"/>
      <c r="K45" s="179"/>
      <c r="L45" s="180"/>
      <c r="M45" s="181"/>
      <c r="N45" s="180"/>
      <c r="O45" s="181"/>
      <c r="P45" s="33"/>
      <c r="Q45" s="32"/>
      <c r="R45" s="34"/>
      <c r="S45" s="21"/>
    </row>
    <row r="46" spans="1:19">
      <c r="A46" s="123"/>
      <c r="B46" s="124"/>
      <c r="C46" s="124"/>
      <c r="D46" s="124"/>
      <c r="E46" s="124"/>
      <c r="F46" s="124"/>
      <c r="G46" s="124"/>
      <c r="H46" s="124"/>
      <c r="I46" s="125"/>
      <c r="J46" s="178"/>
      <c r="K46" s="179"/>
      <c r="L46" s="180"/>
      <c r="M46" s="181"/>
      <c r="N46" s="180"/>
      <c r="O46" s="181"/>
      <c r="P46" s="33"/>
      <c r="Q46" s="32"/>
      <c r="R46" s="34"/>
      <c r="S46" s="21"/>
    </row>
    <row r="47" spans="1:19">
      <c r="A47" s="123"/>
      <c r="B47" s="124"/>
      <c r="C47" s="124"/>
      <c r="D47" s="124"/>
      <c r="E47" s="124"/>
      <c r="F47" s="124"/>
      <c r="G47" s="124"/>
      <c r="H47" s="124"/>
      <c r="I47" s="125"/>
      <c r="J47" s="178"/>
      <c r="K47" s="179"/>
      <c r="L47" s="180"/>
      <c r="M47" s="181"/>
      <c r="N47" s="180"/>
      <c r="O47" s="181"/>
      <c r="P47" s="33"/>
      <c r="Q47" s="32"/>
      <c r="R47" s="34"/>
      <c r="S47" s="21"/>
    </row>
    <row r="48" spans="1:19">
      <c r="A48" s="123"/>
      <c r="B48" s="124"/>
      <c r="C48" s="124"/>
      <c r="D48" s="124"/>
      <c r="E48" s="124"/>
      <c r="F48" s="124"/>
      <c r="G48" s="124"/>
      <c r="H48" s="124"/>
      <c r="I48" s="125"/>
      <c r="J48" s="178"/>
      <c r="K48" s="179"/>
      <c r="L48" s="180"/>
      <c r="M48" s="181"/>
      <c r="N48" s="180"/>
      <c r="O48" s="181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44" t="s">
        <v>119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21"/>
    </row>
    <row r="52" spans="1:19" ht="117" customHeight="1">
      <c r="A52" s="156" t="s">
        <v>205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21"/>
    </row>
    <row r="53" spans="1:19" ht="15" customHeight="1">
      <c r="A53" s="187" t="s">
        <v>203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9"/>
      <c r="S53" s="21"/>
    </row>
    <row r="54" spans="1:19" ht="15" customHeight="1">
      <c r="A54" s="128" t="s">
        <v>183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9"/>
      <c r="L54" s="190">
        <f>$P$8</f>
        <v>43739</v>
      </c>
      <c r="M54" s="191"/>
      <c r="N54" s="191"/>
      <c r="O54" s="191"/>
      <c r="P54" s="85"/>
      <c r="Q54" s="85"/>
      <c r="R54" s="85"/>
      <c r="S54" s="21"/>
    </row>
    <row r="55" spans="1:19" ht="36" customHeight="1">
      <c r="A55" s="130" t="s">
        <v>178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2"/>
      <c r="L55" s="162" t="s">
        <v>177</v>
      </c>
      <c r="M55" s="192"/>
      <c r="N55" s="162" t="s">
        <v>176</v>
      </c>
      <c r="O55" s="192"/>
      <c r="P55" s="86"/>
      <c r="Q55" s="86"/>
      <c r="R55" s="86"/>
      <c r="S55" s="21"/>
    </row>
    <row r="56" spans="1:19">
      <c r="A56" s="123"/>
      <c r="B56" s="124"/>
      <c r="C56" s="124"/>
      <c r="D56" s="124"/>
      <c r="E56" s="124"/>
      <c r="F56" s="124"/>
      <c r="G56" s="124"/>
      <c r="H56" s="124"/>
      <c r="I56" s="124"/>
      <c r="J56" s="124"/>
      <c r="K56" s="125"/>
      <c r="L56" s="193"/>
      <c r="M56" s="193"/>
      <c r="N56" s="193"/>
      <c r="O56" s="193"/>
      <c r="P56" s="36"/>
      <c r="Q56" s="36"/>
      <c r="R56" s="36"/>
      <c r="S56" s="21"/>
    </row>
    <row r="57" spans="1:19">
      <c r="A57" s="123"/>
      <c r="B57" s="124"/>
      <c r="C57" s="124"/>
      <c r="D57" s="124"/>
      <c r="E57" s="124"/>
      <c r="F57" s="124"/>
      <c r="G57" s="124"/>
      <c r="H57" s="124"/>
      <c r="I57" s="124"/>
      <c r="J57" s="124"/>
      <c r="K57" s="125"/>
      <c r="L57" s="193"/>
      <c r="M57" s="193"/>
      <c r="N57" s="193"/>
      <c r="O57" s="193"/>
      <c r="P57" s="36"/>
      <c r="Q57" s="36"/>
      <c r="R57" s="36"/>
      <c r="S57" s="21"/>
    </row>
    <row r="58" spans="1:19">
      <c r="A58" s="123"/>
      <c r="B58" s="124"/>
      <c r="C58" s="124"/>
      <c r="D58" s="124"/>
      <c r="E58" s="124"/>
      <c r="F58" s="124"/>
      <c r="G58" s="124"/>
      <c r="H58" s="124"/>
      <c r="I58" s="124"/>
      <c r="J58" s="124"/>
      <c r="K58" s="125"/>
      <c r="L58" s="193"/>
      <c r="M58" s="193"/>
      <c r="N58" s="193"/>
      <c r="O58" s="193"/>
      <c r="P58" s="36"/>
      <c r="Q58" s="36"/>
      <c r="R58" s="36"/>
      <c r="S58" s="21"/>
    </row>
    <row r="59" spans="1:19">
      <c r="A59" s="123"/>
      <c r="B59" s="124"/>
      <c r="C59" s="124"/>
      <c r="D59" s="124"/>
      <c r="E59" s="124"/>
      <c r="F59" s="124"/>
      <c r="G59" s="124"/>
      <c r="H59" s="124"/>
      <c r="I59" s="124"/>
      <c r="J59" s="124"/>
      <c r="K59" s="125"/>
      <c r="L59" s="193"/>
      <c r="M59" s="193"/>
      <c r="N59" s="193"/>
      <c r="O59" s="193"/>
      <c r="P59" s="36"/>
      <c r="Q59" s="36"/>
      <c r="R59" s="36"/>
      <c r="S59" s="21"/>
    </row>
    <row r="60" spans="1:19">
      <c r="A60" s="123"/>
      <c r="B60" s="124"/>
      <c r="C60" s="124"/>
      <c r="D60" s="124"/>
      <c r="E60" s="124"/>
      <c r="F60" s="124"/>
      <c r="G60" s="124"/>
      <c r="H60" s="124"/>
      <c r="I60" s="124"/>
      <c r="J60" s="124"/>
      <c r="K60" s="125"/>
      <c r="L60" s="194"/>
      <c r="M60" s="195"/>
      <c r="N60" s="194"/>
      <c r="O60" s="195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196">
        <f>SUM(L56:M60)</f>
        <v>0</v>
      </c>
      <c r="M61" s="197"/>
      <c r="N61" s="196">
        <f>SUM(N56:O60)</f>
        <v>0</v>
      </c>
      <c r="O61" s="198"/>
      <c r="P61" s="36"/>
      <c r="Q61" s="36"/>
      <c r="R61" s="36"/>
      <c r="S61" s="21"/>
    </row>
    <row r="62" spans="1:19" ht="15" customHeight="1">
      <c r="A62" s="128" t="s">
        <v>181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9"/>
      <c r="L62" s="190">
        <f>$P$8</f>
        <v>43739</v>
      </c>
      <c r="M62" s="191"/>
      <c r="N62" s="191"/>
      <c r="O62" s="191"/>
      <c r="P62" s="85"/>
      <c r="Q62" s="85"/>
      <c r="R62" s="85"/>
      <c r="S62" s="21"/>
    </row>
    <row r="63" spans="1:19" ht="35.25" customHeight="1">
      <c r="A63" s="130" t="s">
        <v>178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2"/>
      <c r="L63" s="162" t="s">
        <v>177</v>
      </c>
      <c r="M63" s="192"/>
      <c r="N63" s="162" t="s">
        <v>176</v>
      </c>
      <c r="O63" s="192"/>
      <c r="P63" s="86"/>
      <c r="Q63" s="86"/>
      <c r="R63" s="86"/>
      <c r="S63" s="21"/>
    </row>
    <row r="64" spans="1:19">
      <c r="A64" s="123"/>
      <c r="B64" s="124"/>
      <c r="C64" s="124"/>
      <c r="D64" s="124"/>
      <c r="E64" s="124"/>
      <c r="F64" s="124"/>
      <c r="G64" s="124"/>
      <c r="H64" s="124"/>
      <c r="I64" s="124"/>
      <c r="J64" s="124"/>
      <c r="K64" s="125"/>
      <c r="L64" s="199"/>
      <c r="M64" s="199"/>
      <c r="N64" s="199"/>
      <c r="O64" s="199"/>
      <c r="P64" s="36"/>
      <c r="Q64" s="36"/>
      <c r="R64" s="36"/>
      <c r="S64" s="21"/>
    </row>
    <row r="65" spans="1:19">
      <c r="A65" s="123"/>
      <c r="B65" s="124"/>
      <c r="C65" s="124"/>
      <c r="D65" s="124"/>
      <c r="E65" s="124"/>
      <c r="F65" s="124"/>
      <c r="G65" s="124"/>
      <c r="H65" s="124"/>
      <c r="I65" s="124"/>
      <c r="J65" s="124"/>
      <c r="K65" s="125"/>
      <c r="L65" s="199"/>
      <c r="M65" s="199"/>
      <c r="N65" s="199"/>
      <c r="O65" s="199"/>
      <c r="P65" s="36"/>
      <c r="Q65" s="36"/>
      <c r="R65" s="36"/>
      <c r="S65" s="21"/>
    </row>
    <row r="66" spans="1:19">
      <c r="A66" s="123"/>
      <c r="B66" s="124"/>
      <c r="C66" s="124"/>
      <c r="D66" s="124"/>
      <c r="E66" s="124"/>
      <c r="F66" s="124"/>
      <c r="G66" s="124"/>
      <c r="H66" s="124"/>
      <c r="I66" s="124"/>
      <c r="J66" s="124"/>
      <c r="K66" s="125"/>
      <c r="L66" s="199"/>
      <c r="M66" s="199"/>
      <c r="N66" s="199"/>
      <c r="O66" s="199"/>
      <c r="P66" s="36"/>
      <c r="Q66" s="36"/>
      <c r="R66" s="36"/>
      <c r="S66" s="21"/>
    </row>
    <row r="67" spans="1:19">
      <c r="A67" s="123"/>
      <c r="B67" s="124"/>
      <c r="C67" s="124"/>
      <c r="D67" s="124"/>
      <c r="E67" s="124"/>
      <c r="F67" s="124"/>
      <c r="G67" s="124"/>
      <c r="H67" s="124"/>
      <c r="I67" s="124"/>
      <c r="J67" s="124"/>
      <c r="K67" s="125"/>
      <c r="L67" s="199"/>
      <c r="M67" s="199"/>
      <c r="N67" s="199"/>
      <c r="O67" s="199"/>
      <c r="P67" s="36"/>
      <c r="Q67" s="36"/>
      <c r="R67" s="36"/>
      <c r="S67" s="21"/>
    </row>
    <row r="68" spans="1:19">
      <c r="A68" s="123"/>
      <c r="B68" s="124"/>
      <c r="C68" s="124"/>
      <c r="D68" s="124"/>
      <c r="E68" s="124"/>
      <c r="F68" s="124"/>
      <c r="G68" s="124"/>
      <c r="H68" s="124"/>
      <c r="I68" s="124"/>
      <c r="J68" s="124"/>
      <c r="K68" s="125"/>
      <c r="L68" s="199"/>
      <c r="M68" s="199"/>
      <c r="N68" s="199"/>
      <c r="O68" s="199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00">
        <f>SUM(L64:M68)</f>
        <v>0</v>
      </c>
      <c r="M69" s="201"/>
      <c r="N69" s="200">
        <f>SUM(N64:O68)</f>
        <v>0</v>
      </c>
      <c r="O69" s="201"/>
      <c r="P69" s="36"/>
      <c r="Q69" s="36"/>
      <c r="R69" s="36"/>
      <c r="S69" s="21"/>
    </row>
    <row r="70" spans="1:19" ht="15" customHeight="1">
      <c r="A70" s="128" t="s">
        <v>179</v>
      </c>
      <c r="B70" s="128"/>
      <c r="C70" s="128"/>
      <c r="D70" s="128"/>
      <c r="E70" s="128"/>
      <c r="F70" s="128"/>
      <c r="G70" s="128"/>
      <c r="H70" s="128"/>
      <c r="I70" s="128"/>
      <c r="J70" s="128"/>
      <c r="K70" s="129"/>
      <c r="L70" s="190">
        <f>$P$8</f>
        <v>43739</v>
      </c>
      <c r="M70" s="191"/>
      <c r="N70" s="191"/>
      <c r="O70" s="191"/>
      <c r="P70" s="85"/>
      <c r="Q70" s="85"/>
      <c r="R70" s="85"/>
      <c r="S70" s="21"/>
    </row>
    <row r="71" spans="1:19" ht="38.25" customHeight="1">
      <c r="A71" s="130" t="s">
        <v>178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2"/>
      <c r="L71" s="162" t="s">
        <v>177</v>
      </c>
      <c r="M71" s="192"/>
      <c r="N71" s="162" t="s">
        <v>176</v>
      </c>
      <c r="O71" s="192"/>
      <c r="P71" s="86"/>
      <c r="Q71" s="86"/>
      <c r="R71" s="86"/>
      <c r="S71" s="21"/>
    </row>
    <row r="72" spans="1:19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5"/>
      <c r="L72" s="199"/>
      <c r="M72" s="199"/>
      <c r="N72" s="199">
        <v>0</v>
      </c>
      <c r="O72" s="199"/>
      <c r="P72" s="36"/>
      <c r="Q72" s="36"/>
      <c r="R72" s="36"/>
      <c r="S72" s="21"/>
    </row>
    <row r="73" spans="1:19">
      <c r="A73" s="123"/>
      <c r="B73" s="124"/>
      <c r="C73" s="124"/>
      <c r="D73" s="124"/>
      <c r="E73" s="124"/>
      <c r="F73" s="124"/>
      <c r="G73" s="124"/>
      <c r="H73" s="124"/>
      <c r="I73" s="124"/>
      <c r="J73" s="124"/>
      <c r="K73" s="125"/>
      <c r="L73" s="199"/>
      <c r="M73" s="199"/>
      <c r="N73" s="199"/>
      <c r="O73" s="199"/>
      <c r="P73" s="36"/>
      <c r="Q73" s="36"/>
      <c r="R73" s="36"/>
      <c r="S73" s="21"/>
    </row>
    <row r="74" spans="1:19">
      <c r="A74" s="123"/>
      <c r="B74" s="124"/>
      <c r="C74" s="124"/>
      <c r="D74" s="124"/>
      <c r="E74" s="124"/>
      <c r="F74" s="124"/>
      <c r="G74" s="124"/>
      <c r="H74" s="124"/>
      <c r="I74" s="124"/>
      <c r="J74" s="124"/>
      <c r="K74" s="125"/>
      <c r="L74" s="199"/>
      <c r="M74" s="199"/>
      <c r="N74" s="199"/>
      <c r="O74" s="199"/>
      <c r="P74" s="36"/>
      <c r="Q74" s="36"/>
      <c r="R74" s="36"/>
      <c r="S74" s="21"/>
    </row>
    <row r="75" spans="1:19">
      <c r="A75" s="123"/>
      <c r="B75" s="124"/>
      <c r="C75" s="124"/>
      <c r="D75" s="124"/>
      <c r="E75" s="124"/>
      <c r="F75" s="124"/>
      <c r="G75" s="124"/>
      <c r="H75" s="124"/>
      <c r="I75" s="124"/>
      <c r="J75" s="124"/>
      <c r="K75" s="125"/>
      <c r="L75" s="199"/>
      <c r="M75" s="199"/>
      <c r="N75" s="199"/>
      <c r="O75" s="199"/>
      <c r="P75" s="36"/>
      <c r="Q75" s="36"/>
      <c r="R75" s="36"/>
      <c r="S75" s="21"/>
    </row>
    <row r="76" spans="1:19">
      <c r="A76" s="123"/>
      <c r="B76" s="124"/>
      <c r="C76" s="124"/>
      <c r="D76" s="124"/>
      <c r="E76" s="124"/>
      <c r="F76" s="124"/>
      <c r="G76" s="124"/>
      <c r="H76" s="124"/>
      <c r="I76" s="124"/>
      <c r="J76" s="124"/>
      <c r="K76" s="125"/>
      <c r="L76" s="199"/>
      <c r="M76" s="199"/>
      <c r="N76" s="199"/>
      <c r="O76" s="199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00">
        <f>SUM(L72:M76)</f>
        <v>0</v>
      </c>
      <c r="M77" s="202"/>
      <c r="N77" s="200">
        <f>SUM(N72:O76)</f>
        <v>0</v>
      </c>
      <c r="O77" s="201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03">
        <f>L61+L69+L77</f>
        <v>0</v>
      </c>
      <c r="M78" s="204"/>
      <c r="N78" s="205">
        <f>N61+N69+N77</f>
        <v>0</v>
      </c>
      <c r="O78" s="206"/>
      <c r="P78" s="36"/>
      <c r="Q78" s="36"/>
      <c r="R78" s="36"/>
      <c r="S78" s="21"/>
    </row>
    <row r="79" spans="1:19">
      <c r="A79" s="144" t="s">
        <v>119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21"/>
    </row>
    <row r="80" spans="1:19" ht="52.5" customHeight="1">
      <c r="A80" s="154" t="s">
        <v>234</v>
      </c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21"/>
    </row>
    <row r="81" spans="1:19">
      <c r="A81" s="215" t="s">
        <v>26</v>
      </c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"/>
    </row>
    <row r="82" spans="1:19" ht="15" customHeight="1">
      <c r="A82" s="128" t="s">
        <v>173</v>
      </c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9"/>
      <c r="R82" s="90">
        <f>$P$8</f>
        <v>43739</v>
      </c>
      <c r="S82" s="21"/>
    </row>
    <row r="83" spans="1:19" ht="25.5" customHeight="1">
      <c r="A83" s="130" t="s">
        <v>172</v>
      </c>
      <c r="B83" s="131"/>
      <c r="C83" s="131"/>
      <c r="D83" s="131"/>
      <c r="E83" s="131"/>
      <c r="F83" s="131"/>
      <c r="G83" s="131"/>
      <c r="H83" s="132"/>
      <c r="I83" s="91" t="s">
        <v>161</v>
      </c>
      <c r="J83" s="92" t="s">
        <v>160</v>
      </c>
      <c r="K83" s="92" t="s">
        <v>168</v>
      </c>
      <c r="L83" s="130" t="s">
        <v>158</v>
      </c>
      <c r="M83" s="131"/>
      <c r="N83" s="131"/>
      <c r="O83" s="131"/>
      <c r="P83" s="131"/>
      <c r="Q83" s="132"/>
      <c r="R83" s="93" t="str">
        <f>"Рыночная стоимость "&amp;$R$4</f>
        <v>Рыночная стоимость тыс.руб</v>
      </c>
      <c r="S83" s="21"/>
    </row>
    <row r="84" spans="1:19">
      <c r="A84" s="123"/>
      <c r="B84" s="124"/>
      <c r="C84" s="124"/>
      <c r="D84" s="124"/>
      <c r="E84" s="124"/>
      <c r="F84" s="124"/>
      <c r="G84" s="124"/>
      <c r="H84" s="125"/>
      <c r="I84" s="35"/>
      <c r="J84" s="35"/>
      <c r="K84" s="59"/>
      <c r="L84" s="120"/>
      <c r="M84" s="121"/>
      <c r="N84" s="121"/>
      <c r="O84" s="121"/>
      <c r="P84" s="121"/>
      <c r="Q84" s="122"/>
      <c r="R84" s="65"/>
      <c r="S84" s="21"/>
    </row>
    <row r="85" spans="1:19">
      <c r="A85" s="123"/>
      <c r="B85" s="124"/>
      <c r="C85" s="124"/>
      <c r="D85" s="124"/>
      <c r="E85" s="124"/>
      <c r="F85" s="124"/>
      <c r="G85" s="124"/>
      <c r="H85" s="125"/>
      <c r="I85" s="35"/>
      <c r="J85" s="35"/>
      <c r="K85" s="59"/>
      <c r="L85" s="120"/>
      <c r="M85" s="121"/>
      <c r="N85" s="121"/>
      <c r="O85" s="121"/>
      <c r="P85" s="121"/>
      <c r="Q85" s="122"/>
      <c r="R85" s="65"/>
      <c r="S85" s="21"/>
    </row>
    <row r="86" spans="1:19">
      <c r="A86" s="123"/>
      <c r="B86" s="124"/>
      <c r="C86" s="124"/>
      <c r="D86" s="124"/>
      <c r="E86" s="124"/>
      <c r="F86" s="124"/>
      <c r="G86" s="124"/>
      <c r="H86" s="125"/>
      <c r="I86" s="35"/>
      <c r="J86" s="35"/>
      <c r="K86" s="59"/>
      <c r="L86" s="120"/>
      <c r="M86" s="121"/>
      <c r="N86" s="121"/>
      <c r="O86" s="121"/>
      <c r="P86" s="121"/>
      <c r="Q86" s="122"/>
      <c r="R86" s="65"/>
      <c r="S86" s="21"/>
    </row>
    <row r="87" spans="1:19">
      <c r="A87" s="123"/>
      <c r="B87" s="124"/>
      <c r="C87" s="124"/>
      <c r="D87" s="124"/>
      <c r="E87" s="124"/>
      <c r="F87" s="124"/>
      <c r="G87" s="124"/>
      <c r="H87" s="125"/>
      <c r="I87" s="35"/>
      <c r="J87" s="35"/>
      <c r="K87" s="59"/>
      <c r="L87" s="120"/>
      <c r="M87" s="121"/>
      <c r="N87" s="121"/>
      <c r="O87" s="121"/>
      <c r="P87" s="121"/>
      <c r="Q87" s="122"/>
      <c r="R87" s="65"/>
      <c r="S87" s="21"/>
    </row>
    <row r="88" spans="1:19">
      <c r="A88" s="123"/>
      <c r="B88" s="124"/>
      <c r="C88" s="124"/>
      <c r="D88" s="124"/>
      <c r="E88" s="124"/>
      <c r="F88" s="124"/>
      <c r="G88" s="124"/>
      <c r="H88" s="125"/>
      <c r="I88" s="35"/>
      <c r="J88" s="35"/>
      <c r="K88" s="59"/>
      <c r="L88" s="120"/>
      <c r="M88" s="121"/>
      <c r="N88" s="121"/>
      <c r="O88" s="121"/>
      <c r="P88" s="121"/>
      <c r="Q88" s="122"/>
      <c r="R88" s="65"/>
      <c r="S88" s="21"/>
    </row>
    <row r="89" spans="1:19">
      <c r="A89" s="123"/>
      <c r="B89" s="124"/>
      <c r="C89" s="124"/>
      <c r="D89" s="124"/>
      <c r="E89" s="124"/>
      <c r="F89" s="124"/>
      <c r="G89" s="124"/>
      <c r="H89" s="125"/>
      <c r="I89" s="35"/>
      <c r="J89" s="35"/>
      <c r="K89" s="59"/>
      <c r="L89" s="120"/>
      <c r="M89" s="121"/>
      <c r="N89" s="121"/>
      <c r="O89" s="121"/>
      <c r="P89" s="121"/>
      <c r="Q89" s="122"/>
      <c r="R89" s="65"/>
      <c r="S89" s="21"/>
    </row>
    <row r="90" spans="1:19">
      <c r="A90" s="123"/>
      <c r="B90" s="124"/>
      <c r="C90" s="124"/>
      <c r="D90" s="124"/>
      <c r="E90" s="124"/>
      <c r="F90" s="124"/>
      <c r="G90" s="124"/>
      <c r="H90" s="125"/>
      <c r="I90" s="35"/>
      <c r="J90" s="35"/>
      <c r="K90" s="59"/>
      <c r="L90" s="120"/>
      <c r="M90" s="121"/>
      <c r="N90" s="121"/>
      <c r="O90" s="121"/>
      <c r="P90" s="121"/>
      <c r="Q90" s="122"/>
      <c r="R90" s="65"/>
      <c r="S90" s="21"/>
    </row>
    <row r="91" spans="1:19">
      <c r="A91" s="123"/>
      <c r="B91" s="124"/>
      <c r="C91" s="124"/>
      <c r="D91" s="124"/>
      <c r="E91" s="124"/>
      <c r="F91" s="124"/>
      <c r="G91" s="124"/>
      <c r="H91" s="125"/>
      <c r="I91" s="35"/>
      <c r="J91" s="35"/>
      <c r="K91" s="59"/>
      <c r="L91" s="120"/>
      <c r="M91" s="121"/>
      <c r="N91" s="121"/>
      <c r="O91" s="121"/>
      <c r="P91" s="121"/>
      <c r="Q91" s="122"/>
      <c r="R91" s="65"/>
      <c r="S91" s="21"/>
    </row>
    <row r="92" spans="1:19">
      <c r="A92" s="123"/>
      <c r="B92" s="124"/>
      <c r="C92" s="124"/>
      <c r="D92" s="124"/>
      <c r="E92" s="124"/>
      <c r="F92" s="124"/>
      <c r="G92" s="124"/>
      <c r="H92" s="125"/>
      <c r="I92" s="35"/>
      <c r="J92" s="35"/>
      <c r="K92" s="59"/>
      <c r="L92" s="120"/>
      <c r="M92" s="121"/>
      <c r="N92" s="121"/>
      <c r="O92" s="121"/>
      <c r="P92" s="121"/>
      <c r="Q92" s="122"/>
      <c r="R92" s="65"/>
      <c r="S92" s="21"/>
    </row>
    <row r="93" spans="1:19">
      <c r="A93" s="123"/>
      <c r="B93" s="124"/>
      <c r="C93" s="124"/>
      <c r="D93" s="124"/>
      <c r="E93" s="124"/>
      <c r="F93" s="124"/>
      <c r="G93" s="124"/>
      <c r="H93" s="125"/>
      <c r="I93" s="35"/>
      <c r="J93" s="35"/>
      <c r="K93" s="59"/>
      <c r="L93" s="120"/>
      <c r="M93" s="121"/>
      <c r="N93" s="121"/>
      <c r="O93" s="121"/>
      <c r="P93" s="121"/>
      <c r="Q93" s="122"/>
      <c r="R93" s="65"/>
      <c r="S93" s="21"/>
    </row>
    <row r="94" spans="1:19">
      <c r="A94" s="126" t="s">
        <v>171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94">
        <f>SUM(R84:R93)</f>
        <v>0</v>
      </c>
      <c r="S94" s="21"/>
    </row>
    <row r="95" spans="1:19" ht="15" customHeight="1">
      <c r="A95" s="128" t="s">
        <v>170</v>
      </c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9"/>
      <c r="R95" s="90">
        <f>$P$8</f>
        <v>43739</v>
      </c>
      <c r="S95" s="21"/>
    </row>
    <row r="96" spans="1:19" ht="25.5" customHeight="1">
      <c r="A96" s="130" t="s">
        <v>169</v>
      </c>
      <c r="B96" s="131"/>
      <c r="C96" s="131"/>
      <c r="D96" s="131"/>
      <c r="E96" s="131"/>
      <c r="F96" s="131"/>
      <c r="G96" s="131"/>
      <c r="H96" s="132"/>
      <c r="I96" s="91" t="s">
        <v>161</v>
      </c>
      <c r="J96" s="92" t="s">
        <v>160</v>
      </c>
      <c r="K96" s="92" t="s">
        <v>168</v>
      </c>
      <c r="L96" s="130" t="s">
        <v>158</v>
      </c>
      <c r="M96" s="131"/>
      <c r="N96" s="131"/>
      <c r="O96" s="131"/>
      <c r="P96" s="131"/>
      <c r="Q96" s="132"/>
      <c r="R96" s="93" t="str">
        <f>"Рыночная стоимость "&amp;$R$4</f>
        <v>Рыночная стоимость тыс.руб</v>
      </c>
      <c r="S96" s="21"/>
    </row>
    <row r="97" spans="1:19">
      <c r="A97" s="123"/>
      <c r="B97" s="124"/>
      <c r="C97" s="124"/>
      <c r="D97" s="124"/>
      <c r="E97" s="124"/>
      <c r="F97" s="124"/>
      <c r="G97" s="124"/>
      <c r="H97" s="125"/>
      <c r="I97" s="35"/>
      <c r="J97" s="35"/>
      <c r="K97" s="59"/>
      <c r="L97" s="120"/>
      <c r="M97" s="121"/>
      <c r="N97" s="121"/>
      <c r="O97" s="121"/>
      <c r="P97" s="121"/>
      <c r="Q97" s="122"/>
      <c r="R97" s="65"/>
      <c r="S97" s="21"/>
    </row>
    <row r="98" spans="1:19">
      <c r="A98" s="123"/>
      <c r="B98" s="124"/>
      <c r="C98" s="124"/>
      <c r="D98" s="124"/>
      <c r="E98" s="124"/>
      <c r="F98" s="124"/>
      <c r="G98" s="124"/>
      <c r="H98" s="125"/>
      <c r="I98" s="35"/>
      <c r="J98" s="35"/>
      <c r="K98" s="59"/>
      <c r="L98" s="120"/>
      <c r="M98" s="121"/>
      <c r="N98" s="121"/>
      <c r="O98" s="121"/>
      <c r="P98" s="121"/>
      <c r="Q98" s="122"/>
      <c r="R98" s="65"/>
      <c r="S98" s="21"/>
    </row>
    <row r="99" spans="1:19">
      <c r="A99" s="123"/>
      <c r="B99" s="124"/>
      <c r="C99" s="124"/>
      <c r="D99" s="124"/>
      <c r="E99" s="124"/>
      <c r="F99" s="124"/>
      <c r="G99" s="124"/>
      <c r="H99" s="125"/>
      <c r="I99" s="35"/>
      <c r="J99" s="35"/>
      <c r="K99" s="59"/>
      <c r="L99" s="120"/>
      <c r="M99" s="121"/>
      <c r="N99" s="121"/>
      <c r="O99" s="121"/>
      <c r="P99" s="121"/>
      <c r="Q99" s="122"/>
      <c r="R99" s="65"/>
      <c r="S99" s="21"/>
    </row>
    <row r="100" spans="1:19">
      <c r="A100" s="123"/>
      <c r="B100" s="124"/>
      <c r="C100" s="124"/>
      <c r="D100" s="124"/>
      <c r="E100" s="124"/>
      <c r="F100" s="124"/>
      <c r="G100" s="124"/>
      <c r="H100" s="125"/>
      <c r="I100" s="35"/>
      <c r="J100" s="35"/>
      <c r="K100" s="59"/>
      <c r="L100" s="120"/>
      <c r="M100" s="121"/>
      <c r="N100" s="121"/>
      <c r="O100" s="121"/>
      <c r="P100" s="121"/>
      <c r="Q100" s="122"/>
      <c r="R100" s="65"/>
      <c r="S100" s="21"/>
    </row>
    <row r="101" spans="1:19">
      <c r="A101" s="123"/>
      <c r="B101" s="124"/>
      <c r="C101" s="124"/>
      <c r="D101" s="124"/>
      <c r="E101" s="124"/>
      <c r="F101" s="124"/>
      <c r="G101" s="124"/>
      <c r="H101" s="125"/>
      <c r="I101" s="35"/>
      <c r="J101" s="35"/>
      <c r="K101" s="59"/>
      <c r="L101" s="120"/>
      <c r="M101" s="121"/>
      <c r="N101" s="121"/>
      <c r="O101" s="121"/>
      <c r="P101" s="121"/>
      <c r="Q101" s="122"/>
      <c r="R101" s="65"/>
      <c r="S101" s="21"/>
    </row>
    <row r="102" spans="1:19">
      <c r="A102" s="123"/>
      <c r="B102" s="124"/>
      <c r="C102" s="124"/>
      <c r="D102" s="124"/>
      <c r="E102" s="124"/>
      <c r="F102" s="124"/>
      <c r="G102" s="124"/>
      <c r="H102" s="125"/>
      <c r="I102" s="35"/>
      <c r="J102" s="35"/>
      <c r="K102" s="59"/>
      <c r="L102" s="120"/>
      <c r="M102" s="121"/>
      <c r="N102" s="121"/>
      <c r="O102" s="121"/>
      <c r="P102" s="121"/>
      <c r="Q102" s="122"/>
      <c r="R102" s="65"/>
      <c r="S102" s="21"/>
    </row>
    <row r="103" spans="1:19">
      <c r="A103" s="123"/>
      <c r="B103" s="124"/>
      <c r="C103" s="124"/>
      <c r="D103" s="124"/>
      <c r="E103" s="124"/>
      <c r="F103" s="124"/>
      <c r="G103" s="124"/>
      <c r="H103" s="125"/>
      <c r="I103" s="35"/>
      <c r="J103" s="35"/>
      <c r="K103" s="59"/>
      <c r="L103" s="120"/>
      <c r="M103" s="121"/>
      <c r="N103" s="121"/>
      <c r="O103" s="121"/>
      <c r="P103" s="121"/>
      <c r="Q103" s="122"/>
      <c r="R103" s="65"/>
      <c r="S103" s="21"/>
    </row>
    <row r="104" spans="1:19">
      <c r="A104" s="123"/>
      <c r="B104" s="124"/>
      <c r="C104" s="124"/>
      <c r="D104" s="124"/>
      <c r="E104" s="124"/>
      <c r="F104" s="124"/>
      <c r="G104" s="124"/>
      <c r="H104" s="125"/>
      <c r="I104" s="35"/>
      <c r="J104" s="35"/>
      <c r="K104" s="59"/>
      <c r="L104" s="120"/>
      <c r="M104" s="121"/>
      <c r="N104" s="121"/>
      <c r="O104" s="121"/>
      <c r="P104" s="121"/>
      <c r="Q104" s="122"/>
      <c r="R104" s="65"/>
      <c r="S104" s="21"/>
    </row>
    <row r="105" spans="1:19">
      <c r="A105" s="123"/>
      <c r="B105" s="124"/>
      <c r="C105" s="124"/>
      <c r="D105" s="124"/>
      <c r="E105" s="124"/>
      <c r="F105" s="124"/>
      <c r="G105" s="124"/>
      <c r="H105" s="125"/>
      <c r="I105" s="35"/>
      <c r="J105" s="35"/>
      <c r="K105" s="59"/>
      <c r="L105" s="120"/>
      <c r="M105" s="121"/>
      <c r="N105" s="121"/>
      <c r="O105" s="121"/>
      <c r="P105" s="121"/>
      <c r="Q105" s="122"/>
      <c r="R105" s="65"/>
      <c r="S105" s="21"/>
    </row>
    <row r="106" spans="1:19">
      <c r="A106" s="123"/>
      <c r="B106" s="124"/>
      <c r="C106" s="124"/>
      <c r="D106" s="124"/>
      <c r="E106" s="124"/>
      <c r="F106" s="124"/>
      <c r="G106" s="124"/>
      <c r="H106" s="125"/>
      <c r="I106" s="35"/>
      <c r="J106" s="35"/>
      <c r="K106" s="59"/>
      <c r="L106" s="120"/>
      <c r="M106" s="121"/>
      <c r="N106" s="121"/>
      <c r="O106" s="121"/>
      <c r="P106" s="121"/>
      <c r="Q106" s="122"/>
      <c r="R106" s="65"/>
      <c r="S106" s="21"/>
    </row>
    <row r="107" spans="1:19">
      <c r="A107" s="126" t="s">
        <v>167</v>
      </c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94">
        <f>SUM(R97:R106)</f>
        <v>0</v>
      </c>
      <c r="S107" s="21"/>
    </row>
    <row r="108" spans="1:19" ht="15" customHeight="1">
      <c r="A108" s="128" t="s">
        <v>166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90">
        <f>$P$8</f>
        <v>43739</v>
      </c>
      <c r="S108" s="21"/>
    </row>
    <row r="109" spans="1:19" ht="25.5" customHeight="1">
      <c r="A109" s="130" t="s">
        <v>162</v>
      </c>
      <c r="B109" s="131"/>
      <c r="C109" s="131"/>
      <c r="D109" s="131"/>
      <c r="E109" s="131"/>
      <c r="F109" s="131"/>
      <c r="G109" s="131"/>
      <c r="H109" s="132"/>
      <c r="I109" s="91" t="s">
        <v>161</v>
      </c>
      <c r="J109" s="92" t="s">
        <v>165</v>
      </c>
      <c r="K109" s="92" t="s">
        <v>159</v>
      </c>
      <c r="L109" s="130" t="s">
        <v>158</v>
      </c>
      <c r="M109" s="131"/>
      <c r="N109" s="131"/>
      <c r="O109" s="131"/>
      <c r="P109" s="131"/>
      <c r="Q109" s="132"/>
      <c r="R109" s="93" t="str">
        <f>"Рыночная стоимость "&amp;$R$4</f>
        <v>Рыночная стоимость тыс.руб</v>
      </c>
      <c r="S109" s="21"/>
    </row>
    <row r="110" spans="1:19">
      <c r="A110" s="123"/>
      <c r="B110" s="124"/>
      <c r="C110" s="124"/>
      <c r="D110" s="124"/>
      <c r="E110" s="124"/>
      <c r="F110" s="124"/>
      <c r="G110" s="124"/>
      <c r="H110" s="125"/>
      <c r="I110" s="35"/>
      <c r="J110" s="35"/>
      <c r="K110" s="59"/>
      <c r="L110" s="120"/>
      <c r="M110" s="121"/>
      <c r="N110" s="121"/>
      <c r="O110" s="121"/>
      <c r="P110" s="121"/>
      <c r="Q110" s="122"/>
      <c r="R110" s="65"/>
      <c r="S110" s="21"/>
    </row>
    <row r="111" spans="1:19">
      <c r="A111" s="123"/>
      <c r="B111" s="124"/>
      <c r="C111" s="124"/>
      <c r="D111" s="124"/>
      <c r="E111" s="124"/>
      <c r="F111" s="124"/>
      <c r="G111" s="124"/>
      <c r="H111" s="125"/>
      <c r="I111" s="35"/>
      <c r="J111" s="35"/>
      <c r="K111" s="59"/>
      <c r="L111" s="120"/>
      <c r="M111" s="121"/>
      <c r="N111" s="121"/>
      <c r="O111" s="121"/>
      <c r="P111" s="121"/>
      <c r="Q111" s="122"/>
      <c r="R111" s="65"/>
      <c r="S111" s="21"/>
    </row>
    <row r="112" spans="1:19">
      <c r="A112" s="123"/>
      <c r="B112" s="124"/>
      <c r="C112" s="124"/>
      <c r="D112" s="124"/>
      <c r="E112" s="124"/>
      <c r="F112" s="124"/>
      <c r="G112" s="124"/>
      <c r="H112" s="125"/>
      <c r="I112" s="35"/>
      <c r="J112" s="35"/>
      <c r="K112" s="59"/>
      <c r="L112" s="120"/>
      <c r="M112" s="121"/>
      <c r="N112" s="121"/>
      <c r="O112" s="121"/>
      <c r="P112" s="121"/>
      <c r="Q112" s="122"/>
      <c r="R112" s="65"/>
      <c r="S112" s="21"/>
    </row>
    <row r="113" spans="1:19">
      <c r="A113" s="123"/>
      <c r="B113" s="124"/>
      <c r="C113" s="124"/>
      <c r="D113" s="124"/>
      <c r="E113" s="124"/>
      <c r="F113" s="124"/>
      <c r="G113" s="124"/>
      <c r="H113" s="125"/>
      <c r="I113" s="35"/>
      <c r="J113" s="35"/>
      <c r="K113" s="59"/>
      <c r="L113" s="120"/>
      <c r="M113" s="121"/>
      <c r="N113" s="121"/>
      <c r="O113" s="121"/>
      <c r="P113" s="121"/>
      <c r="Q113" s="122"/>
      <c r="R113" s="65"/>
      <c r="S113" s="21"/>
    </row>
    <row r="114" spans="1:19">
      <c r="A114" s="123"/>
      <c r="B114" s="124"/>
      <c r="C114" s="124"/>
      <c r="D114" s="124"/>
      <c r="E114" s="124"/>
      <c r="F114" s="124"/>
      <c r="G114" s="124"/>
      <c r="H114" s="125"/>
      <c r="I114" s="35"/>
      <c r="J114" s="35"/>
      <c r="K114" s="59"/>
      <c r="L114" s="120"/>
      <c r="M114" s="121"/>
      <c r="N114" s="121"/>
      <c r="O114" s="121"/>
      <c r="P114" s="121"/>
      <c r="Q114" s="122"/>
      <c r="R114" s="65"/>
      <c r="S114" s="21"/>
    </row>
    <row r="115" spans="1:19">
      <c r="A115" s="123"/>
      <c r="B115" s="124"/>
      <c r="C115" s="124"/>
      <c r="D115" s="124"/>
      <c r="E115" s="124"/>
      <c r="F115" s="124"/>
      <c r="G115" s="124"/>
      <c r="H115" s="125"/>
      <c r="I115" s="35"/>
      <c r="J115" s="35"/>
      <c r="K115" s="59"/>
      <c r="L115" s="120"/>
      <c r="M115" s="121"/>
      <c r="N115" s="121"/>
      <c r="O115" s="121"/>
      <c r="P115" s="121"/>
      <c r="Q115" s="122"/>
      <c r="R115" s="65"/>
      <c r="S115" s="21"/>
    </row>
    <row r="116" spans="1:19">
      <c r="A116" s="123"/>
      <c r="B116" s="124"/>
      <c r="C116" s="124"/>
      <c r="D116" s="124"/>
      <c r="E116" s="124"/>
      <c r="F116" s="124"/>
      <c r="G116" s="124"/>
      <c r="H116" s="125"/>
      <c r="I116" s="35"/>
      <c r="J116" s="35"/>
      <c r="K116" s="59"/>
      <c r="L116" s="120"/>
      <c r="M116" s="121"/>
      <c r="N116" s="121"/>
      <c r="O116" s="121"/>
      <c r="P116" s="121"/>
      <c r="Q116" s="122"/>
      <c r="R116" s="65"/>
      <c r="S116" s="21"/>
    </row>
    <row r="117" spans="1:19">
      <c r="A117" s="123"/>
      <c r="B117" s="124"/>
      <c r="C117" s="124"/>
      <c r="D117" s="124"/>
      <c r="E117" s="124"/>
      <c r="F117" s="124"/>
      <c r="G117" s="124"/>
      <c r="H117" s="125"/>
      <c r="I117" s="35"/>
      <c r="J117" s="35"/>
      <c r="K117" s="59"/>
      <c r="L117" s="120"/>
      <c r="M117" s="121"/>
      <c r="N117" s="121"/>
      <c r="O117" s="121"/>
      <c r="P117" s="121"/>
      <c r="Q117" s="122"/>
      <c r="R117" s="65"/>
      <c r="S117" s="21"/>
    </row>
    <row r="118" spans="1:19">
      <c r="A118" s="123"/>
      <c r="B118" s="124"/>
      <c r="C118" s="124"/>
      <c r="D118" s="124"/>
      <c r="E118" s="124"/>
      <c r="F118" s="124"/>
      <c r="G118" s="124"/>
      <c r="H118" s="125"/>
      <c r="I118" s="35"/>
      <c r="J118" s="35"/>
      <c r="K118" s="59"/>
      <c r="L118" s="120"/>
      <c r="M118" s="121"/>
      <c r="N118" s="121"/>
      <c r="O118" s="121"/>
      <c r="P118" s="121"/>
      <c r="Q118" s="122"/>
      <c r="R118" s="65"/>
      <c r="S118" s="21"/>
    </row>
    <row r="119" spans="1:19">
      <c r="A119" s="123"/>
      <c r="B119" s="124"/>
      <c r="C119" s="124"/>
      <c r="D119" s="124"/>
      <c r="E119" s="124"/>
      <c r="F119" s="124"/>
      <c r="G119" s="124"/>
      <c r="H119" s="125"/>
      <c r="I119" s="35"/>
      <c r="J119" s="35"/>
      <c r="K119" s="59"/>
      <c r="L119" s="120"/>
      <c r="M119" s="121"/>
      <c r="N119" s="121"/>
      <c r="O119" s="121"/>
      <c r="P119" s="121"/>
      <c r="Q119" s="122"/>
      <c r="R119" s="65"/>
      <c r="S119" s="21"/>
    </row>
    <row r="120" spans="1:19">
      <c r="A120" s="126" t="s">
        <v>164</v>
      </c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95">
        <f>SUM(R110:R119)</f>
        <v>0</v>
      </c>
      <c r="S120" s="21"/>
    </row>
    <row r="121" spans="1:19" ht="15" customHeight="1">
      <c r="A121" s="128" t="s">
        <v>163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90">
        <f>$P$8</f>
        <v>43739</v>
      </c>
      <c r="S121" s="21"/>
    </row>
    <row r="122" spans="1:19" ht="25.5" customHeight="1">
      <c r="A122" s="130" t="s">
        <v>199</v>
      </c>
      <c r="B122" s="131"/>
      <c r="C122" s="131"/>
      <c r="D122" s="131"/>
      <c r="E122" s="131"/>
      <c r="F122" s="131"/>
      <c r="G122" s="131"/>
      <c r="H122" s="132"/>
      <c r="I122" s="91" t="s">
        <v>161</v>
      </c>
      <c r="J122" s="92" t="s">
        <v>160</v>
      </c>
      <c r="K122" s="92" t="s">
        <v>159</v>
      </c>
      <c r="L122" s="130" t="s">
        <v>158</v>
      </c>
      <c r="M122" s="131"/>
      <c r="N122" s="131"/>
      <c r="O122" s="131"/>
      <c r="P122" s="131"/>
      <c r="Q122" s="132"/>
      <c r="R122" s="93" t="str">
        <f>"Рыночная стоимость "&amp;$R$4</f>
        <v>Рыночная стоимость тыс.руб</v>
      </c>
      <c r="S122" s="21"/>
    </row>
    <row r="123" spans="1:19">
      <c r="A123" s="123"/>
      <c r="B123" s="124"/>
      <c r="C123" s="124"/>
      <c r="D123" s="124"/>
      <c r="E123" s="124"/>
      <c r="F123" s="124"/>
      <c r="G123" s="124"/>
      <c r="H123" s="125"/>
      <c r="I123" s="35"/>
      <c r="J123" s="35"/>
      <c r="K123" s="59"/>
      <c r="L123" s="120"/>
      <c r="M123" s="121"/>
      <c r="N123" s="121"/>
      <c r="O123" s="121"/>
      <c r="P123" s="121"/>
      <c r="Q123" s="122"/>
      <c r="R123" s="65"/>
      <c r="S123" s="21"/>
    </row>
    <row r="124" spans="1:19">
      <c r="A124" s="123"/>
      <c r="B124" s="124"/>
      <c r="C124" s="124"/>
      <c r="D124" s="124"/>
      <c r="E124" s="124"/>
      <c r="F124" s="124"/>
      <c r="G124" s="124"/>
      <c r="H124" s="125"/>
      <c r="I124" s="35"/>
      <c r="J124" s="35"/>
      <c r="K124" s="59"/>
      <c r="L124" s="120"/>
      <c r="M124" s="121"/>
      <c r="N124" s="121"/>
      <c r="O124" s="121"/>
      <c r="P124" s="121"/>
      <c r="Q124" s="122"/>
      <c r="R124" s="65"/>
      <c r="S124" s="21"/>
    </row>
    <row r="125" spans="1:19">
      <c r="A125" s="123"/>
      <c r="B125" s="124"/>
      <c r="C125" s="124"/>
      <c r="D125" s="124"/>
      <c r="E125" s="124"/>
      <c r="F125" s="124"/>
      <c r="G125" s="124"/>
      <c r="H125" s="125"/>
      <c r="I125" s="35"/>
      <c r="J125" s="35"/>
      <c r="K125" s="59"/>
      <c r="L125" s="120"/>
      <c r="M125" s="121"/>
      <c r="N125" s="121"/>
      <c r="O125" s="121"/>
      <c r="P125" s="121"/>
      <c r="Q125" s="122"/>
      <c r="R125" s="65"/>
      <c r="S125" s="21"/>
    </row>
    <row r="126" spans="1:19">
      <c r="A126" s="123"/>
      <c r="B126" s="124"/>
      <c r="C126" s="124"/>
      <c r="D126" s="124"/>
      <c r="E126" s="124"/>
      <c r="F126" s="124"/>
      <c r="G126" s="124"/>
      <c r="H126" s="125"/>
      <c r="I126" s="35"/>
      <c r="J126" s="35"/>
      <c r="K126" s="59"/>
      <c r="L126" s="120"/>
      <c r="M126" s="121"/>
      <c r="N126" s="121"/>
      <c r="O126" s="121"/>
      <c r="P126" s="121"/>
      <c r="Q126" s="122"/>
      <c r="R126" s="65"/>
      <c r="S126" s="21"/>
    </row>
    <row r="127" spans="1:19">
      <c r="A127" s="123"/>
      <c r="B127" s="124"/>
      <c r="C127" s="124"/>
      <c r="D127" s="124"/>
      <c r="E127" s="124"/>
      <c r="F127" s="124"/>
      <c r="G127" s="124"/>
      <c r="H127" s="125"/>
      <c r="I127" s="35"/>
      <c r="J127" s="35"/>
      <c r="K127" s="59"/>
      <c r="L127" s="120"/>
      <c r="M127" s="121"/>
      <c r="N127" s="121"/>
      <c r="O127" s="121"/>
      <c r="P127" s="121"/>
      <c r="Q127" s="122"/>
      <c r="R127" s="65"/>
      <c r="S127" s="21"/>
    </row>
    <row r="128" spans="1:19">
      <c r="A128" s="123"/>
      <c r="B128" s="124"/>
      <c r="C128" s="124"/>
      <c r="D128" s="124"/>
      <c r="E128" s="124"/>
      <c r="F128" s="124"/>
      <c r="G128" s="124"/>
      <c r="H128" s="125"/>
      <c r="I128" s="35"/>
      <c r="J128" s="35"/>
      <c r="K128" s="59"/>
      <c r="L128" s="120"/>
      <c r="M128" s="121"/>
      <c r="N128" s="121"/>
      <c r="O128" s="121"/>
      <c r="P128" s="121"/>
      <c r="Q128" s="122"/>
      <c r="R128" s="65"/>
      <c r="S128" s="21"/>
    </row>
    <row r="129" spans="1:19">
      <c r="A129" s="123"/>
      <c r="B129" s="124"/>
      <c r="C129" s="124"/>
      <c r="D129" s="124"/>
      <c r="E129" s="124"/>
      <c r="F129" s="124"/>
      <c r="G129" s="124"/>
      <c r="H129" s="125"/>
      <c r="I129" s="35"/>
      <c r="J129" s="35"/>
      <c r="K129" s="59"/>
      <c r="L129" s="120"/>
      <c r="M129" s="121"/>
      <c r="N129" s="121"/>
      <c r="O129" s="121"/>
      <c r="P129" s="121"/>
      <c r="Q129" s="122"/>
      <c r="R129" s="65"/>
      <c r="S129" s="21"/>
    </row>
    <row r="130" spans="1:19">
      <c r="A130" s="123"/>
      <c r="B130" s="124"/>
      <c r="C130" s="124"/>
      <c r="D130" s="124"/>
      <c r="E130" s="124"/>
      <c r="F130" s="124"/>
      <c r="G130" s="124"/>
      <c r="H130" s="125"/>
      <c r="I130" s="35"/>
      <c r="J130" s="35"/>
      <c r="K130" s="59"/>
      <c r="L130" s="120"/>
      <c r="M130" s="121"/>
      <c r="N130" s="121"/>
      <c r="O130" s="121"/>
      <c r="P130" s="121"/>
      <c r="Q130" s="122"/>
      <c r="R130" s="65"/>
      <c r="S130" s="21"/>
    </row>
    <row r="131" spans="1:19">
      <c r="A131" s="123"/>
      <c r="B131" s="124"/>
      <c r="C131" s="124"/>
      <c r="D131" s="124"/>
      <c r="E131" s="124"/>
      <c r="F131" s="124"/>
      <c r="G131" s="124"/>
      <c r="H131" s="125"/>
      <c r="I131" s="35"/>
      <c r="J131" s="35"/>
      <c r="K131" s="59"/>
      <c r="L131" s="120"/>
      <c r="M131" s="121"/>
      <c r="N131" s="121"/>
      <c r="O131" s="121"/>
      <c r="P131" s="121"/>
      <c r="Q131" s="122"/>
      <c r="R131" s="65"/>
      <c r="S131" s="21"/>
    </row>
    <row r="132" spans="1:19">
      <c r="A132" s="123"/>
      <c r="B132" s="124"/>
      <c r="C132" s="124"/>
      <c r="D132" s="124"/>
      <c r="E132" s="124"/>
      <c r="F132" s="124"/>
      <c r="G132" s="124"/>
      <c r="H132" s="125"/>
      <c r="I132" s="35"/>
      <c r="J132" s="35"/>
      <c r="K132" s="59"/>
      <c r="L132" s="120"/>
      <c r="M132" s="121"/>
      <c r="N132" s="121"/>
      <c r="O132" s="121"/>
      <c r="P132" s="121"/>
      <c r="Q132" s="122"/>
      <c r="R132" s="65"/>
      <c r="S132" s="21"/>
    </row>
    <row r="133" spans="1:19">
      <c r="A133" s="126" t="s">
        <v>157</v>
      </c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96">
        <f>SUM(R123:R132)</f>
        <v>0</v>
      </c>
      <c r="S133" s="21"/>
    </row>
    <row r="134" spans="1:19">
      <c r="A134" s="207" t="s">
        <v>156</v>
      </c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97">
        <f>R94+R107+R120+R133</f>
        <v>0</v>
      </c>
      <c r="S134" s="21"/>
    </row>
    <row r="135" spans="1:19">
      <c r="A135" s="144" t="s">
        <v>119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21"/>
    </row>
    <row r="136" spans="1:19" ht="129.75" customHeight="1">
      <c r="A136" s="154" t="s">
        <v>236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21"/>
    </row>
    <row r="137" spans="1:19">
      <c r="A137" s="176" t="s">
        <v>53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21"/>
    </row>
    <row r="138" spans="1:19" ht="15" customHeight="1">
      <c r="A138" s="158" t="s">
        <v>155</v>
      </c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9"/>
      <c r="P138" s="150">
        <f>$P$24</f>
        <v>43739</v>
      </c>
      <c r="Q138" s="151"/>
      <c r="R138" s="152" t="s">
        <v>153</v>
      </c>
      <c r="S138" s="21"/>
    </row>
    <row r="139" spans="1:19" ht="25.5" customHeight="1">
      <c r="A139" s="130" t="s">
        <v>152</v>
      </c>
      <c r="B139" s="131"/>
      <c r="C139" s="131"/>
      <c r="D139" s="131"/>
      <c r="E139" s="131"/>
      <c r="F139" s="131"/>
      <c r="G139" s="131"/>
      <c r="H139" s="131"/>
      <c r="I139" s="132"/>
      <c r="J139" s="160" t="s">
        <v>6</v>
      </c>
      <c r="K139" s="161"/>
      <c r="L139" s="160" t="s">
        <v>151</v>
      </c>
      <c r="M139" s="161"/>
      <c r="N139" s="160" t="s">
        <v>134</v>
      </c>
      <c r="O139" s="209"/>
      <c r="P139" s="75" t="str">
        <f>"Сумма "&amp;$R$4</f>
        <v>Сумма тыс.руб</v>
      </c>
      <c r="Q139" s="76" t="s">
        <v>127</v>
      </c>
      <c r="R139" s="208"/>
      <c r="S139" s="21"/>
    </row>
    <row r="140" spans="1:19">
      <c r="A140" s="123"/>
      <c r="B140" s="124"/>
      <c r="C140" s="124"/>
      <c r="D140" s="124"/>
      <c r="E140" s="124"/>
      <c r="F140" s="124"/>
      <c r="G140" s="124"/>
      <c r="H140" s="124"/>
      <c r="I140" s="125"/>
      <c r="J140" s="178"/>
      <c r="K140" s="179"/>
      <c r="L140" s="180"/>
      <c r="M140" s="181"/>
      <c r="N140" s="180"/>
      <c r="O140" s="183"/>
      <c r="P140" s="33"/>
      <c r="Q140" s="32"/>
      <c r="R140" s="34"/>
      <c r="S140" s="21"/>
    </row>
    <row r="141" spans="1:19">
      <c r="A141" s="123"/>
      <c r="B141" s="124"/>
      <c r="C141" s="124"/>
      <c r="D141" s="124"/>
      <c r="E141" s="124"/>
      <c r="F141" s="124"/>
      <c r="G141" s="124"/>
      <c r="H141" s="124"/>
      <c r="I141" s="125"/>
      <c r="J141" s="178"/>
      <c r="K141" s="179"/>
      <c r="L141" s="180"/>
      <c r="M141" s="181"/>
      <c r="N141" s="180"/>
      <c r="O141" s="183"/>
      <c r="P141" s="33"/>
      <c r="Q141" s="32"/>
      <c r="R141" s="34"/>
      <c r="S141" s="21"/>
    </row>
    <row r="142" spans="1:19">
      <c r="A142" s="123"/>
      <c r="B142" s="124"/>
      <c r="C142" s="124"/>
      <c r="D142" s="124"/>
      <c r="E142" s="124"/>
      <c r="F142" s="124"/>
      <c r="G142" s="124"/>
      <c r="H142" s="124"/>
      <c r="I142" s="125"/>
      <c r="J142" s="178"/>
      <c r="K142" s="179"/>
      <c r="L142" s="180"/>
      <c r="M142" s="181"/>
      <c r="N142" s="180"/>
      <c r="O142" s="183"/>
      <c r="P142" s="33"/>
      <c r="Q142" s="32"/>
      <c r="R142" s="34"/>
      <c r="S142" s="21"/>
    </row>
    <row r="143" spans="1:19">
      <c r="A143" s="123"/>
      <c r="B143" s="124"/>
      <c r="C143" s="124"/>
      <c r="D143" s="124"/>
      <c r="E143" s="124"/>
      <c r="F143" s="124"/>
      <c r="G143" s="124"/>
      <c r="H143" s="124"/>
      <c r="I143" s="125"/>
      <c r="J143" s="178"/>
      <c r="K143" s="179"/>
      <c r="L143" s="180"/>
      <c r="M143" s="181"/>
      <c r="N143" s="180"/>
      <c r="O143" s="183"/>
      <c r="P143" s="33"/>
      <c r="Q143" s="32"/>
      <c r="R143" s="34"/>
      <c r="S143" s="21"/>
    </row>
    <row r="144" spans="1:19">
      <c r="A144" s="123"/>
      <c r="B144" s="124"/>
      <c r="C144" s="124"/>
      <c r="D144" s="124"/>
      <c r="E144" s="124"/>
      <c r="F144" s="124"/>
      <c r="G144" s="124"/>
      <c r="H144" s="124"/>
      <c r="I144" s="125"/>
      <c r="J144" s="178"/>
      <c r="K144" s="179"/>
      <c r="L144" s="180"/>
      <c r="M144" s="181"/>
      <c r="N144" s="180"/>
      <c r="O144" s="183"/>
      <c r="P144" s="33"/>
      <c r="Q144" s="32"/>
      <c r="R144" s="34"/>
      <c r="S144" s="21"/>
    </row>
    <row r="145" spans="1:19">
      <c r="A145" s="123"/>
      <c r="B145" s="124"/>
      <c r="C145" s="124"/>
      <c r="D145" s="124"/>
      <c r="E145" s="124"/>
      <c r="F145" s="124"/>
      <c r="G145" s="124"/>
      <c r="H145" s="124"/>
      <c r="I145" s="125"/>
      <c r="J145" s="178"/>
      <c r="K145" s="179"/>
      <c r="L145" s="180"/>
      <c r="M145" s="181"/>
      <c r="N145" s="180"/>
      <c r="O145" s="183"/>
      <c r="P145" s="33"/>
      <c r="Q145" s="32"/>
      <c r="R145" s="34"/>
      <c r="S145" s="21"/>
    </row>
    <row r="146" spans="1:19">
      <c r="A146" s="123"/>
      <c r="B146" s="124"/>
      <c r="C146" s="124"/>
      <c r="D146" s="124"/>
      <c r="E146" s="124"/>
      <c r="F146" s="124"/>
      <c r="G146" s="124"/>
      <c r="H146" s="124"/>
      <c r="I146" s="125"/>
      <c r="J146" s="178"/>
      <c r="K146" s="179"/>
      <c r="L146" s="180"/>
      <c r="M146" s="181"/>
      <c r="N146" s="180"/>
      <c r="O146" s="183"/>
      <c r="P146" s="33"/>
      <c r="Q146" s="32"/>
      <c r="R146" s="34"/>
      <c r="S146" s="21"/>
    </row>
    <row r="147" spans="1:19">
      <c r="A147" s="123"/>
      <c r="B147" s="124"/>
      <c r="C147" s="124"/>
      <c r="D147" s="124"/>
      <c r="E147" s="124"/>
      <c r="F147" s="124"/>
      <c r="G147" s="124"/>
      <c r="H147" s="124"/>
      <c r="I147" s="125"/>
      <c r="J147" s="178"/>
      <c r="K147" s="179"/>
      <c r="L147" s="180"/>
      <c r="M147" s="181"/>
      <c r="N147" s="180"/>
      <c r="O147" s="183"/>
      <c r="P147" s="33"/>
      <c r="Q147" s="32"/>
      <c r="R147" s="34"/>
      <c r="S147" s="21"/>
    </row>
    <row r="148" spans="1:19">
      <c r="A148" s="123"/>
      <c r="B148" s="124"/>
      <c r="C148" s="124"/>
      <c r="D148" s="124"/>
      <c r="E148" s="124"/>
      <c r="F148" s="124"/>
      <c r="G148" s="124"/>
      <c r="H148" s="124"/>
      <c r="I148" s="125"/>
      <c r="J148" s="178"/>
      <c r="K148" s="179"/>
      <c r="L148" s="180"/>
      <c r="M148" s="181"/>
      <c r="N148" s="180"/>
      <c r="O148" s="183"/>
      <c r="P148" s="33"/>
      <c r="Q148" s="32"/>
      <c r="R148" s="34"/>
      <c r="S148" s="21"/>
    </row>
    <row r="149" spans="1:19">
      <c r="A149" s="123"/>
      <c r="B149" s="124"/>
      <c r="C149" s="124"/>
      <c r="D149" s="124"/>
      <c r="E149" s="124"/>
      <c r="F149" s="124"/>
      <c r="G149" s="124"/>
      <c r="H149" s="124"/>
      <c r="I149" s="125"/>
      <c r="J149" s="178"/>
      <c r="K149" s="179"/>
      <c r="L149" s="180"/>
      <c r="M149" s="181"/>
      <c r="N149" s="180"/>
      <c r="O149" s="183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58" t="s">
        <v>154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9"/>
      <c r="P151" s="150">
        <f>$P$24</f>
        <v>43739</v>
      </c>
      <c r="Q151" s="151"/>
      <c r="R151" s="152" t="s">
        <v>153</v>
      </c>
      <c r="S151" s="21"/>
    </row>
    <row r="152" spans="1:19" ht="25.5" customHeight="1">
      <c r="A152" s="130" t="s">
        <v>152</v>
      </c>
      <c r="B152" s="131"/>
      <c r="C152" s="131"/>
      <c r="D152" s="131"/>
      <c r="E152" s="131"/>
      <c r="F152" s="131"/>
      <c r="G152" s="131"/>
      <c r="H152" s="131"/>
      <c r="I152" s="132"/>
      <c r="J152" s="160" t="s">
        <v>6</v>
      </c>
      <c r="K152" s="161"/>
      <c r="L152" s="160" t="s">
        <v>151</v>
      </c>
      <c r="M152" s="161"/>
      <c r="N152" s="160" t="s">
        <v>134</v>
      </c>
      <c r="O152" s="209"/>
      <c r="P152" s="75" t="str">
        <f>"Сумма "&amp;$R$4</f>
        <v>Сумма тыс.руб</v>
      </c>
      <c r="Q152" s="76" t="s">
        <v>127</v>
      </c>
      <c r="R152" s="208"/>
      <c r="S152" s="21"/>
    </row>
    <row r="153" spans="1:19">
      <c r="A153" s="210"/>
      <c r="B153" s="211"/>
      <c r="C153" s="211"/>
      <c r="D153" s="211"/>
      <c r="E153" s="211"/>
      <c r="F153" s="211"/>
      <c r="G153" s="211"/>
      <c r="H153" s="211"/>
      <c r="I153" s="212"/>
      <c r="J153" s="178"/>
      <c r="K153" s="179"/>
      <c r="L153" s="180"/>
      <c r="M153" s="181"/>
      <c r="N153" s="180"/>
      <c r="O153" s="183"/>
      <c r="P153" s="33"/>
      <c r="Q153" s="32"/>
      <c r="R153" s="34"/>
      <c r="S153" s="21"/>
    </row>
    <row r="154" spans="1:19">
      <c r="A154" s="210"/>
      <c r="B154" s="211"/>
      <c r="C154" s="211"/>
      <c r="D154" s="211"/>
      <c r="E154" s="211"/>
      <c r="F154" s="211"/>
      <c r="G154" s="211"/>
      <c r="H154" s="211"/>
      <c r="I154" s="212"/>
      <c r="J154" s="178"/>
      <c r="K154" s="179"/>
      <c r="L154" s="180"/>
      <c r="M154" s="181"/>
      <c r="N154" s="180"/>
      <c r="O154" s="183"/>
      <c r="P154" s="33"/>
      <c r="Q154" s="32"/>
      <c r="R154" s="34"/>
      <c r="S154" s="21"/>
    </row>
    <row r="155" spans="1:19">
      <c r="A155" s="210"/>
      <c r="B155" s="211"/>
      <c r="C155" s="211"/>
      <c r="D155" s="211"/>
      <c r="E155" s="211"/>
      <c r="F155" s="211"/>
      <c r="G155" s="211"/>
      <c r="H155" s="211"/>
      <c r="I155" s="212"/>
      <c r="J155" s="178"/>
      <c r="K155" s="179"/>
      <c r="L155" s="180"/>
      <c r="M155" s="181"/>
      <c r="N155" s="180"/>
      <c r="O155" s="183"/>
      <c r="P155" s="33"/>
      <c r="Q155" s="32"/>
      <c r="R155" s="34"/>
      <c r="S155" s="21"/>
    </row>
    <row r="156" spans="1:19">
      <c r="A156" s="210"/>
      <c r="B156" s="211"/>
      <c r="C156" s="211"/>
      <c r="D156" s="211"/>
      <c r="E156" s="211"/>
      <c r="F156" s="211"/>
      <c r="G156" s="211"/>
      <c r="H156" s="211"/>
      <c r="I156" s="212"/>
      <c r="J156" s="178"/>
      <c r="K156" s="179"/>
      <c r="L156" s="180"/>
      <c r="M156" s="181"/>
      <c r="N156" s="180"/>
      <c r="O156" s="183"/>
      <c r="P156" s="33"/>
      <c r="Q156" s="32"/>
      <c r="R156" s="34"/>
      <c r="S156" s="21"/>
    </row>
    <row r="157" spans="1:19">
      <c r="A157" s="210"/>
      <c r="B157" s="211"/>
      <c r="C157" s="211"/>
      <c r="D157" s="211"/>
      <c r="E157" s="211"/>
      <c r="F157" s="211"/>
      <c r="G157" s="211"/>
      <c r="H157" s="211"/>
      <c r="I157" s="212"/>
      <c r="J157" s="178"/>
      <c r="K157" s="179"/>
      <c r="L157" s="180"/>
      <c r="M157" s="181"/>
      <c r="N157" s="180"/>
      <c r="O157" s="183"/>
      <c r="P157" s="33"/>
      <c r="Q157" s="32"/>
      <c r="R157" s="31"/>
      <c r="S157" s="21"/>
    </row>
    <row r="158" spans="1:19">
      <c r="A158" s="210"/>
      <c r="B158" s="211"/>
      <c r="C158" s="211"/>
      <c r="D158" s="211"/>
      <c r="E158" s="211"/>
      <c r="F158" s="211"/>
      <c r="G158" s="211"/>
      <c r="H158" s="211"/>
      <c r="I158" s="212"/>
      <c r="J158" s="178"/>
      <c r="K158" s="179"/>
      <c r="L158" s="180"/>
      <c r="M158" s="181"/>
      <c r="N158" s="180"/>
      <c r="O158" s="183"/>
      <c r="P158" s="33"/>
      <c r="Q158" s="32"/>
      <c r="R158" s="31"/>
      <c r="S158" s="21"/>
    </row>
    <row r="159" spans="1:19">
      <c r="A159" s="210"/>
      <c r="B159" s="211"/>
      <c r="C159" s="211"/>
      <c r="D159" s="211"/>
      <c r="E159" s="211"/>
      <c r="F159" s="211"/>
      <c r="G159" s="211"/>
      <c r="H159" s="211"/>
      <c r="I159" s="212"/>
      <c r="J159" s="178"/>
      <c r="K159" s="179"/>
      <c r="L159" s="180"/>
      <c r="M159" s="181"/>
      <c r="N159" s="180"/>
      <c r="O159" s="183"/>
      <c r="P159" s="33"/>
      <c r="Q159" s="32"/>
      <c r="R159" s="31"/>
      <c r="S159" s="21"/>
    </row>
    <row r="160" spans="1:19">
      <c r="A160" s="210"/>
      <c r="B160" s="211"/>
      <c r="C160" s="211"/>
      <c r="D160" s="211"/>
      <c r="E160" s="211"/>
      <c r="F160" s="211"/>
      <c r="G160" s="211"/>
      <c r="H160" s="211"/>
      <c r="I160" s="212"/>
      <c r="J160" s="178"/>
      <c r="K160" s="179"/>
      <c r="L160" s="180"/>
      <c r="M160" s="181"/>
      <c r="N160" s="180"/>
      <c r="O160" s="183"/>
      <c r="P160" s="33"/>
      <c r="Q160" s="32"/>
      <c r="R160" s="31"/>
      <c r="S160" s="21"/>
    </row>
    <row r="161" spans="1:19">
      <c r="A161" s="210"/>
      <c r="B161" s="211"/>
      <c r="C161" s="211"/>
      <c r="D161" s="211"/>
      <c r="E161" s="211"/>
      <c r="F161" s="211"/>
      <c r="G161" s="211"/>
      <c r="H161" s="211"/>
      <c r="I161" s="212"/>
      <c r="J161" s="178"/>
      <c r="K161" s="179"/>
      <c r="L161" s="180"/>
      <c r="M161" s="181"/>
      <c r="N161" s="180"/>
      <c r="O161" s="183"/>
      <c r="P161" s="33"/>
      <c r="Q161" s="32"/>
      <c r="R161" s="31"/>
      <c r="S161" s="21"/>
    </row>
    <row r="162" spans="1:19">
      <c r="A162" s="210"/>
      <c r="B162" s="211"/>
      <c r="C162" s="211"/>
      <c r="D162" s="211"/>
      <c r="E162" s="211"/>
      <c r="F162" s="211"/>
      <c r="G162" s="211"/>
      <c r="H162" s="211"/>
      <c r="I162" s="212"/>
      <c r="J162" s="178"/>
      <c r="K162" s="179"/>
      <c r="L162" s="180"/>
      <c r="M162" s="181"/>
      <c r="N162" s="180"/>
      <c r="O162" s="183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44" t="s">
        <v>119</v>
      </c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21"/>
    </row>
    <row r="166" spans="1:19" ht="115.5" customHeight="1">
      <c r="A166" s="156" t="s">
        <v>204</v>
      </c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21"/>
    </row>
    <row r="167" spans="1:19" ht="15" customHeight="1">
      <c r="A167" s="187" t="s">
        <v>148</v>
      </c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9"/>
      <c r="S167" s="21"/>
    </row>
    <row r="168" spans="1:19" ht="15" customHeight="1">
      <c r="A168" s="216" t="s">
        <v>147</v>
      </c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7"/>
      <c r="Q168" s="218">
        <f>$P$24</f>
        <v>43739</v>
      </c>
      <c r="R168" s="219"/>
      <c r="S168" s="21"/>
    </row>
    <row r="169" spans="1:19" ht="25.5" customHeight="1">
      <c r="A169" s="130" t="s">
        <v>138</v>
      </c>
      <c r="B169" s="131"/>
      <c r="C169" s="131"/>
      <c r="D169" s="131"/>
      <c r="E169" s="131"/>
      <c r="F169" s="131"/>
      <c r="G169" s="131"/>
      <c r="H169" s="131"/>
      <c r="I169" s="132"/>
      <c r="J169" s="130" t="s">
        <v>135</v>
      </c>
      <c r="K169" s="132"/>
      <c r="L169" s="130" t="s">
        <v>144</v>
      </c>
      <c r="M169" s="132"/>
      <c r="N169" s="103" t="s">
        <v>133</v>
      </c>
      <c r="O169" s="130" t="s">
        <v>132</v>
      </c>
      <c r="P169" s="132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23"/>
      <c r="B170" s="124"/>
      <c r="C170" s="124"/>
      <c r="D170" s="124"/>
      <c r="E170" s="124"/>
      <c r="F170" s="124"/>
      <c r="G170" s="124"/>
      <c r="H170" s="124"/>
      <c r="I170" s="125"/>
      <c r="J170" s="146"/>
      <c r="K170" s="146"/>
      <c r="L170" s="146"/>
      <c r="M170" s="146"/>
      <c r="N170" s="30"/>
      <c r="O170" s="213"/>
      <c r="P170" s="214"/>
      <c r="Q170" s="65"/>
      <c r="R170" s="65"/>
      <c r="S170" s="21"/>
    </row>
    <row r="171" spans="1:19">
      <c r="A171" s="123"/>
      <c r="B171" s="124"/>
      <c r="C171" s="124"/>
      <c r="D171" s="124"/>
      <c r="E171" s="124"/>
      <c r="F171" s="124"/>
      <c r="G171" s="124"/>
      <c r="H171" s="124"/>
      <c r="I171" s="125"/>
      <c r="J171" s="146"/>
      <c r="K171" s="146"/>
      <c r="L171" s="146"/>
      <c r="M171" s="146"/>
      <c r="N171" s="30"/>
      <c r="O171" s="213"/>
      <c r="P171" s="214"/>
      <c r="Q171" s="65"/>
      <c r="R171" s="66"/>
      <c r="S171" s="21"/>
    </row>
    <row r="172" spans="1:19">
      <c r="A172" s="123"/>
      <c r="B172" s="124"/>
      <c r="C172" s="124"/>
      <c r="D172" s="124"/>
      <c r="E172" s="124"/>
      <c r="F172" s="124"/>
      <c r="G172" s="124"/>
      <c r="H172" s="124"/>
      <c r="I172" s="125"/>
      <c r="J172" s="146"/>
      <c r="K172" s="146"/>
      <c r="L172" s="146"/>
      <c r="M172" s="146"/>
      <c r="N172" s="30"/>
      <c r="O172" s="213"/>
      <c r="P172" s="214"/>
      <c r="Q172" s="65"/>
      <c r="R172" s="66"/>
      <c r="S172" s="21"/>
    </row>
    <row r="173" spans="1:19">
      <c r="A173" s="123"/>
      <c r="B173" s="124"/>
      <c r="C173" s="124"/>
      <c r="D173" s="124"/>
      <c r="E173" s="124"/>
      <c r="F173" s="124"/>
      <c r="G173" s="124"/>
      <c r="H173" s="124"/>
      <c r="I173" s="125"/>
      <c r="J173" s="146"/>
      <c r="K173" s="146"/>
      <c r="L173" s="146"/>
      <c r="M173" s="146"/>
      <c r="N173" s="30"/>
      <c r="O173" s="213"/>
      <c r="P173" s="214"/>
      <c r="Q173" s="65"/>
      <c r="R173" s="66"/>
      <c r="S173" s="21"/>
    </row>
    <row r="174" spans="1:19">
      <c r="A174" s="123"/>
      <c r="B174" s="124"/>
      <c r="C174" s="124"/>
      <c r="D174" s="124"/>
      <c r="E174" s="124"/>
      <c r="F174" s="124"/>
      <c r="G174" s="124"/>
      <c r="H174" s="124"/>
      <c r="I174" s="125"/>
      <c r="J174" s="146"/>
      <c r="K174" s="146"/>
      <c r="L174" s="146"/>
      <c r="M174" s="146"/>
      <c r="N174" s="30"/>
      <c r="O174" s="213"/>
      <c r="P174" s="214"/>
      <c r="Q174" s="65"/>
      <c r="R174" s="66"/>
      <c r="S174" s="21"/>
    </row>
    <row r="175" spans="1:19">
      <c r="A175" s="123"/>
      <c r="B175" s="124"/>
      <c r="C175" s="124"/>
      <c r="D175" s="124"/>
      <c r="E175" s="124"/>
      <c r="F175" s="124"/>
      <c r="G175" s="124"/>
      <c r="H175" s="124"/>
      <c r="I175" s="125"/>
      <c r="J175" s="146"/>
      <c r="K175" s="146"/>
      <c r="L175" s="146"/>
      <c r="M175" s="146"/>
      <c r="N175" s="30"/>
      <c r="O175" s="213"/>
      <c r="P175" s="214"/>
      <c r="Q175" s="65"/>
      <c r="R175" s="66"/>
      <c r="S175" s="21"/>
    </row>
    <row r="176" spans="1:19">
      <c r="A176" s="123"/>
      <c r="B176" s="124"/>
      <c r="C176" s="124"/>
      <c r="D176" s="124"/>
      <c r="E176" s="124"/>
      <c r="F176" s="124"/>
      <c r="G176" s="124"/>
      <c r="H176" s="124"/>
      <c r="I176" s="125"/>
      <c r="J176" s="146"/>
      <c r="K176" s="146"/>
      <c r="L176" s="146"/>
      <c r="M176" s="146"/>
      <c r="N176" s="30"/>
      <c r="O176" s="213"/>
      <c r="P176" s="214"/>
      <c r="Q176" s="65"/>
      <c r="R176" s="66"/>
      <c r="S176" s="21"/>
    </row>
    <row r="177" spans="1:19">
      <c r="A177" s="123"/>
      <c r="B177" s="124"/>
      <c r="C177" s="124"/>
      <c r="D177" s="124"/>
      <c r="E177" s="124"/>
      <c r="F177" s="124"/>
      <c r="G177" s="124"/>
      <c r="H177" s="124"/>
      <c r="I177" s="125"/>
      <c r="J177" s="146"/>
      <c r="K177" s="146"/>
      <c r="L177" s="146"/>
      <c r="M177" s="146"/>
      <c r="N177" s="30"/>
      <c r="O177" s="213"/>
      <c r="P177" s="214"/>
      <c r="Q177" s="65"/>
      <c r="R177" s="66"/>
      <c r="S177" s="21"/>
    </row>
    <row r="178" spans="1:19">
      <c r="A178" s="123"/>
      <c r="B178" s="124"/>
      <c r="C178" s="124"/>
      <c r="D178" s="124"/>
      <c r="E178" s="124"/>
      <c r="F178" s="124"/>
      <c r="G178" s="124"/>
      <c r="H178" s="124"/>
      <c r="I178" s="125"/>
      <c r="J178" s="146"/>
      <c r="K178" s="146"/>
      <c r="L178" s="146"/>
      <c r="M178" s="146"/>
      <c r="N178" s="30"/>
      <c r="O178" s="213"/>
      <c r="P178" s="214"/>
      <c r="Q178" s="65"/>
      <c r="R178" s="66"/>
      <c r="S178" s="21"/>
    </row>
    <row r="179" spans="1:19">
      <c r="A179" s="123"/>
      <c r="B179" s="124"/>
      <c r="C179" s="124"/>
      <c r="D179" s="124"/>
      <c r="E179" s="124"/>
      <c r="F179" s="124"/>
      <c r="G179" s="124"/>
      <c r="H179" s="124"/>
      <c r="I179" s="125"/>
      <c r="J179" s="146"/>
      <c r="K179" s="146"/>
      <c r="L179" s="146"/>
      <c r="M179" s="146"/>
      <c r="N179" s="30"/>
      <c r="O179" s="213"/>
      <c r="P179" s="214"/>
      <c r="Q179" s="65"/>
      <c r="R179" s="65"/>
      <c r="S179" s="21"/>
    </row>
    <row r="180" spans="1:19" ht="15" customHeight="1">
      <c r="A180" s="137" t="s">
        <v>146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8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216" t="s">
        <v>145</v>
      </c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7"/>
      <c r="Q181" s="218">
        <f>$P$24</f>
        <v>43739</v>
      </c>
      <c r="R181" s="219"/>
      <c r="S181" s="21"/>
    </row>
    <row r="182" spans="1:19" ht="25.5" customHeight="1">
      <c r="A182" s="130" t="s">
        <v>138</v>
      </c>
      <c r="B182" s="131"/>
      <c r="C182" s="131"/>
      <c r="D182" s="131"/>
      <c r="E182" s="131"/>
      <c r="F182" s="132"/>
      <c r="G182" s="130" t="s">
        <v>6</v>
      </c>
      <c r="H182" s="131"/>
      <c r="I182" s="132"/>
      <c r="J182" s="130" t="s">
        <v>135</v>
      </c>
      <c r="K182" s="132"/>
      <c r="L182" s="130" t="s">
        <v>144</v>
      </c>
      <c r="M182" s="132"/>
      <c r="N182" s="103" t="s">
        <v>133</v>
      </c>
      <c r="O182" s="130" t="s">
        <v>132</v>
      </c>
      <c r="P182" s="132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23"/>
      <c r="B183" s="124"/>
      <c r="C183" s="124"/>
      <c r="D183" s="124"/>
      <c r="E183" s="124"/>
      <c r="F183" s="125"/>
      <c r="G183" s="145"/>
      <c r="H183" s="145"/>
      <c r="I183" s="145"/>
      <c r="J183" s="146"/>
      <c r="K183" s="146"/>
      <c r="L183" s="146"/>
      <c r="M183" s="146"/>
      <c r="N183" s="30"/>
      <c r="O183" s="213"/>
      <c r="P183" s="214"/>
      <c r="Q183" s="65"/>
      <c r="R183" s="65"/>
      <c r="S183" s="21"/>
    </row>
    <row r="184" spans="1:19">
      <c r="A184" s="123"/>
      <c r="B184" s="124"/>
      <c r="C184" s="124"/>
      <c r="D184" s="124"/>
      <c r="E184" s="124"/>
      <c r="F184" s="125"/>
      <c r="G184" s="145"/>
      <c r="H184" s="145"/>
      <c r="I184" s="145"/>
      <c r="J184" s="146"/>
      <c r="K184" s="146"/>
      <c r="L184" s="146"/>
      <c r="M184" s="146"/>
      <c r="N184" s="30"/>
      <c r="O184" s="213"/>
      <c r="P184" s="214"/>
      <c r="Q184" s="65"/>
      <c r="R184" s="66"/>
      <c r="S184" s="21"/>
    </row>
    <row r="185" spans="1:19">
      <c r="A185" s="123"/>
      <c r="B185" s="124"/>
      <c r="C185" s="124"/>
      <c r="D185" s="124"/>
      <c r="E185" s="124"/>
      <c r="F185" s="125"/>
      <c r="G185" s="145"/>
      <c r="H185" s="145"/>
      <c r="I185" s="145"/>
      <c r="J185" s="146"/>
      <c r="K185" s="146"/>
      <c r="L185" s="146"/>
      <c r="M185" s="146"/>
      <c r="N185" s="30"/>
      <c r="O185" s="213"/>
      <c r="P185" s="214"/>
      <c r="Q185" s="65"/>
      <c r="R185" s="66"/>
      <c r="S185" s="21"/>
    </row>
    <row r="186" spans="1:19">
      <c r="A186" s="123"/>
      <c r="B186" s="124"/>
      <c r="C186" s="124"/>
      <c r="D186" s="124"/>
      <c r="E186" s="124"/>
      <c r="F186" s="125"/>
      <c r="G186" s="145"/>
      <c r="H186" s="145"/>
      <c r="I186" s="145"/>
      <c r="J186" s="146"/>
      <c r="K186" s="146"/>
      <c r="L186" s="146"/>
      <c r="M186" s="146"/>
      <c r="N186" s="30"/>
      <c r="O186" s="213"/>
      <c r="P186" s="214"/>
      <c r="Q186" s="65"/>
      <c r="R186" s="66"/>
      <c r="S186" s="21"/>
    </row>
    <row r="187" spans="1:19">
      <c r="A187" s="123"/>
      <c r="B187" s="124"/>
      <c r="C187" s="124"/>
      <c r="D187" s="124"/>
      <c r="E187" s="124"/>
      <c r="F187" s="125"/>
      <c r="G187" s="145"/>
      <c r="H187" s="145"/>
      <c r="I187" s="145"/>
      <c r="J187" s="146"/>
      <c r="K187" s="146"/>
      <c r="L187" s="146"/>
      <c r="M187" s="146"/>
      <c r="N187" s="30"/>
      <c r="O187" s="213"/>
      <c r="P187" s="214"/>
      <c r="Q187" s="65"/>
      <c r="R187" s="66"/>
      <c r="S187" s="21"/>
    </row>
    <row r="188" spans="1:19">
      <c r="A188" s="123"/>
      <c r="B188" s="124"/>
      <c r="C188" s="124"/>
      <c r="D188" s="124"/>
      <c r="E188" s="124"/>
      <c r="F188" s="125"/>
      <c r="G188" s="145"/>
      <c r="H188" s="145"/>
      <c r="I188" s="145"/>
      <c r="J188" s="146"/>
      <c r="K188" s="146"/>
      <c r="L188" s="146"/>
      <c r="M188" s="146"/>
      <c r="N188" s="30"/>
      <c r="O188" s="213"/>
      <c r="P188" s="214"/>
      <c r="Q188" s="65"/>
      <c r="R188" s="66"/>
      <c r="S188" s="21"/>
    </row>
    <row r="189" spans="1:19">
      <c r="A189" s="123"/>
      <c r="B189" s="124"/>
      <c r="C189" s="124"/>
      <c r="D189" s="124"/>
      <c r="E189" s="124"/>
      <c r="F189" s="125"/>
      <c r="G189" s="145"/>
      <c r="H189" s="145"/>
      <c r="I189" s="145"/>
      <c r="J189" s="146"/>
      <c r="K189" s="146"/>
      <c r="L189" s="146"/>
      <c r="M189" s="146"/>
      <c r="N189" s="30"/>
      <c r="O189" s="213"/>
      <c r="P189" s="214"/>
      <c r="Q189" s="65"/>
      <c r="R189" s="66"/>
      <c r="S189" s="21"/>
    </row>
    <row r="190" spans="1:19">
      <c r="A190" s="123"/>
      <c r="B190" s="124"/>
      <c r="C190" s="124"/>
      <c r="D190" s="124"/>
      <c r="E190" s="124"/>
      <c r="F190" s="125"/>
      <c r="G190" s="145"/>
      <c r="H190" s="145"/>
      <c r="I190" s="145"/>
      <c r="J190" s="146"/>
      <c r="K190" s="146"/>
      <c r="L190" s="146"/>
      <c r="M190" s="146"/>
      <c r="N190" s="30"/>
      <c r="O190" s="213"/>
      <c r="P190" s="214"/>
      <c r="Q190" s="65"/>
      <c r="R190" s="66"/>
      <c r="S190" s="21"/>
    </row>
    <row r="191" spans="1:19">
      <c r="A191" s="123"/>
      <c r="B191" s="124"/>
      <c r="C191" s="124"/>
      <c r="D191" s="124"/>
      <c r="E191" s="124"/>
      <c r="F191" s="125"/>
      <c r="G191" s="145"/>
      <c r="H191" s="145"/>
      <c r="I191" s="145"/>
      <c r="J191" s="146"/>
      <c r="K191" s="146"/>
      <c r="L191" s="146"/>
      <c r="M191" s="146"/>
      <c r="N191" s="30"/>
      <c r="O191" s="213"/>
      <c r="P191" s="214"/>
      <c r="Q191" s="65"/>
      <c r="R191" s="66"/>
      <c r="S191" s="21"/>
    </row>
    <row r="192" spans="1:19">
      <c r="A192" s="123"/>
      <c r="B192" s="124"/>
      <c r="C192" s="124"/>
      <c r="D192" s="124"/>
      <c r="E192" s="124"/>
      <c r="F192" s="125"/>
      <c r="G192" s="145"/>
      <c r="H192" s="145"/>
      <c r="I192" s="145"/>
      <c r="J192" s="146"/>
      <c r="K192" s="146"/>
      <c r="L192" s="146"/>
      <c r="M192" s="146"/>
      <c r="N192" s="30"/>
      <c r="O192" s="213"/>
      <c r="P192" s="214"/>
      <c r="Q192" s="65"/>
      <c r="R192" s="65"/>
      <c r="S192" s="21"/>
    </row>
    <row r="193" spans="1:19" ht="15" customHeight="1">
      <c r="A193" s="137" t="s">
        <v>143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8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216" t="str">
        <f>"Лизинговые платежи к уплате с "&amp;TEXT($Q$194,"ДД.ММ.ГГГГ")&amp;" до "&amp;TEXT($S$8,"ДД.ММ.ГГГГ")</f>
        <v>Лизинговые платежи к уплате с 01.10.2019 до 01.10.2020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7"/>
      <c r="Q194" s="218">
        <f>$P$24</f>
        <v>43739</v>
      </c>
      <c r="R194" s="219"/>
      <c r="S194" s="21"/>
    </row>
    <row r="195" spans="1:19" ht="25.5" customHeight="1">
      <c r="A195" s="130" t="s">
        <v>136</v>
      </c>
      <c r="B195" s="131"/>
      <c r="C195" s="131"/>
      <c r="D195" s="131"/>
      <c r="E195" s="131"/>
      <c r="F195" s="131"/>
      <c r="G195" s="131"/>
      <c r="H195" s="131"/>
      <c r="I195" s="132"/>
      <c r="J195" s="130" t="s">
        <v>135</v>
      </c>
      <c r="K195" s="132"/>
      <c r="L195" s="130" t="s">
        <v>134</v>
      </c>
      <c r="M195" s="132"/>
      <c r="N195" s="103" t="s">
        <v>133</v>
      </c>
      <c r="O195" s="130" t="s">
        <v>132</v>
      </c>
      <c r="P195" s="132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23"/>
      <c r="B196" s="124"/>
      <c r="C196" s="124"/>
      <c r="D196" s="124"/>
      <c r="E196" s="124"/>
      <c r="F196" s="124"/>
      <c r="G196" s="124"/>
      <c r="H196" s="124"/>
      <c r="I196" s="125"/>
      <c r="J196" s="146"/>
      <c r="K196" s="146"/>
      <c r="L196" s="146"/>
      <c r="M196" s="146"/>
      <c r="N196" s="26"/>
      <c r="O196" s="213"/>
      <c r="P196" s="214"/>
      <c r="Q196" s="65"/>
      <c r="R196" s="65"/>
      <c r="S196" s="21"/>
    </row>
    <row r="197" spans="1:19">
      <c r="A197" s="123"/>
      <c r="B197" s="124"/>
      <c r="C197" s="124"/>
      <c r="D197" s="124"/>
      <c r="E197" s="124"/>
      <c r="F197" s="124"/>
      <c r="G197" s="124"/>
      <c r="H197" s="124"/>
      <c r="I197" s="125"/>
      <c r="J197" s="146"/>
      <c r="K197" s="146"/>
      <c r="L197" s="146"/>
      <c r="M197" s="146"/>
      <c r="N197" s="26"/>
      <c r="O197" s="213"/>
      <c r="P197" s="214"/>
      <c r="Q197" s="65"/>
      <c r="R197" s="66"/>
      <c r="S197" s="21"/>
    </row>
    <row r="198" spans="1:19">
      <c r="A198" s="123"/>
      <c r="B198" s="124"/>
      <c r="C198" s="124"/>
      <c r="D198" s="124"/>
      <c r="E198" s="124"/>
      <c r="F198" s="124"/>
      <c r="G198" s="124"/>
      <c r="H198" s="124"/>
      <c r="I198" s="125"/>
      <c r="J198" s="146"/>
      <c r="K198" s="146"/>
      <c r="L198" s="146"/>
      <c r="M198" s="146"/>
      <c r="N198" s="26"/>
      <c r="O198" s="213"/>
      <c r="P198" s="214"/>
      <c r="Q198" s="65"/>
      <c r="R198" s="66"/>
      <c r="S198" s="21"/>
    </row>
    <row r="199" spans="1:19">
      <c r="A199" s="123"/>
      <c r="B199" s="124"/>
      <c r="C199" s="124"/>
      <c r="D199" s="124"/>
      <c r="E199" s="124"/>
      <c r="F199" s="124"/>
      <c r="G199" s="124"/>
      <c r="H199" s="124"/>
      <c r="I199" s="125"/>
      <c r="J199" s="146"/>
      <c r="K199" s="146"/>
      <c r="L199" s="146"/>
      <c r="M199" s="146"/>
      <c r="N199" s="26"/>
      <c r="O199" s="213"/>
      <c r="P199" s="214"/>
      <c r="Q199" s="65"/>
      <c r="R199" s="66"/>
      <c r="S199" s="21"/>
    </row>
    <row r="200" spans="1:19">
      <c r="A200" s="123"/>
      <c r="B200" s="124"/>
      <c r="C200" s="124"/>
      <c r="D200" s="124"/>
      <c r="E200" s="124"/>
      <c r="F200" s="124"/>
      <c r="G200" s="124"/>
      <c r="H200" s="124"/>
      <c r="I200" s="125"/>
      <c r="J200" s="146"/>
      <c r="K200" s="146"/>
      <c r="L200" s="146"/>
      <c r="M200" s="146"/>
      <c r="N200" s="26"/>
      <c r="O200" s="213"/>
      <c r="P200" s="214"/>
      <c r="Q200" s="65"/>
      <c r="R200" s="66"/>
      <c r="S200" s="21"/>
    </row>
    <row r="201" spans="1:19">
      <c r="A201" s="123"/>
      <c r="B201" s="124"/>
      <c r="C201" s="124"/>
      <c r="D201" s="124"/>
      <c r="E201" s="124"/>
      <c r="F201" s="124"/>
      <c r="G201" s="124"/>
      <c r="H201" s="124"/>
      <c r="I201" s="125"/>
      <c r="J201" s="146"/>
      <c r="K201" s="146"/>
      <c r="L201" s="146"/>
      <c r="M201" s="146"/>
      <c r="N201" s="26"/>
      <c r="O201" s="213"/>
      <c r="P201" s="214"/>
      <c r="Q201" s="65"/>
      <c r="R201" s="66"/>
      <c r="S201" s="21"/>
    </row>
    <row r="202" spans="1:19">
      <c r="A202" s="123"/>
      <c r="B202" s="124"/>
      <c r="C202" s="124"/>
      <c r="D202" s="124"/>
      <c r="E202" s="124"/>
      <c r="F202" s="124"/>
      <c r="G202" s="124"/>
      <c r="H202" s="124"/>
      <c r="I202" s="125"/>
      <c r="J202" s="146"/>
      <c r="K202" s="146"/>
      <c r="L202" s="146"/>
      <c r="M202" s="146"/>
      <c r="N202" s="26"/>
      <c r="O202" s="213"/>
      <c r="P202" s="214"/>
      <c r="Q202" s="65"/>
      <c r="R202" s="66"/>
      <c r="S202" s="21"/>
    </row>
    <row r="203" spans="1:19">
      <c r="A203" s="123"/>
      <c r="B203" s="124"/>
      <c r="C203" s="124"/>
      <c r="D203" s="124"/>
      <c r="E203" s="124"/>
      <c r="F203" s="124"/>
      <c r="G203" s="124"/>
      <c r="H203" s="124"/>
      <c r="I203" s="125"/>
      <c r="J203" s="146"/>
      <c r="K203" s="146"/>
      <c r="L203" s="146"/>
      <c r="M203" s="146"/>
      <c r="N203" s="26"/>
      <c r="O203" s="213"/>
      <c r="P203" s="214"/>
      <c r="Q203" s="65"/>
      <c r="R203" s="66"/>
      <c r="S203" s="21"/>
    </row>
    <row r="204" spans="1:19">
      <c r="A204" s="123"/>
      <c r="B204" s="124"/>
      <c r="C204" s="124"/>
      <c r="D204" s="124"/>
      <c r="E204" s="124"/>
      <c r="F204" s="124"/>
      <c r="G204" s="124"/>
      <c r="H204" s="124"/>
      <c r="I204" s="125"/>
      <c r="J204" s="146"/>
      <c r="K204" s="146"/>
      <c r="L204" s="146"/>
      <c r="M204" s="146"/>
      <c r="N204" s="26"/>
      <c r="O204" s="213"/>
      <c r="P204" s="214"/>
      <c r="Q204" s="65"/>
      <c r="R204" s="66"/>
      <c r="S204" s="21"/>
    </row>
    <row r="205" spans="1:19">
      <c r="A205" s="123"/>
      <c r="B205" s="124"/>
      <c r="C205" s="124"/>
      <c r="D205" s="124"/>
      <c r="E205" s="124"/>
      <c r="F205" s="124"/>
      <c r="G205" s="124"/>
      <c r="H205" s="124"/>
      <c r="I205" s="125"/>
      <c r="J205" s="146"/>
      <c r="K205" s="146"/>
      <c r="L205" s="146"/>
      <c r="M205" s="146"/>
      <c r="N205" s="26"/>
      <c r="O205" s="213"/>
      <c r="P205" s="214"/>
      <c r="Q205" s="65"/>
      <c r="R205" s="65"/>
      <c r="S205" s="21"/>
    </row>
    <row r="206" spans="1:19" ht="15" customHeight="1">
      <c r="A206" s="137" t="s">
        <v>131</v>
      </c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8"/>
      <c r="Q206" s="104">
        <f>SUM(Q196:Q205)</f>
        <v>0</v>
      </c>
      <c r="R206" s="104">
        <f>SUM(R196:R205)</f>
        <v>0</v>
      </c>
      <c r="S206" s="21"/>
    </row>
    <row r="207" spans="1:19">
      <c r="A207" s="221" t="s">
        <v>142</v>
      </c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3"/>
      <c r="Q207" s="105">
        <f>Q180+Q193+Q206</f>
        <v>0</v>
      </c>
      <c r="R207" s="105">
        <f>R180+R193+R206</f>
        <v>0</v>
      </c>
      <c r="S207" s="21"/>
    </row>
    <row r="208" spans="1:19">
      <c r="A208" s="144" t="s">
        <v>119</v>
      </c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21"/>
    </row>
    <row r="209" spans="1:19" ht="108.75" customHeight="1">
      <c r="A209" s="154" t="s">
        <v>221</v>
      </c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21"/>
    </row>
    <row r="210" spans="1:19" ht="15" customHeight="1">
      <c r="A210" s="188" t="s">
        <v>141</v>
      </c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27"/>
    </row>
    <row r="211" spans="1:19" ht="15" customHeight="1">
      <c r="A211" s="216" t="s">
        <v>141</v>
      </c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7"/>
      <c r="Q211" s="218">
        <f>$P$24</f>
        <v>43739</v>
      </c>
      <c r="R211" s="220"/>
      <c r="S211" s="27"/>
    </row>
    <row r="212" spans="1:19" ht="25.5" customHeight="1">
      <c r="A212" s="130" t="s">
        <v>138</v>
      </c>
      <c r="B212" s="131"/>
      <c r="C212" s="131"/>
      <c r="D212" s="131"/>
      <c r="E212" s="131"/>
      <c r="F212" s="131"/>
      <c r="G212" s="131"/>
      <c r="H212" s="131"/>
      <c r="I212" s="132"/>
      <c r="J212" s="130" t="s">
        <v>135</v>
      </c>
      <c r="K212" s="132"/>
      <c r="L212" s="130" t="s">
        <v>134</v>
      </c>
      <c r="M212" s="132"/>
      <c r="N212" s="103" t="s">
        <v>133</v>
      </c>
      <c r="O212" s="130" t="s">
        <v>132</v>
      </c>
      <c r="P212" s="132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23"/>
      <c r="B213" s="124"/>
      <c r="C213" s="124"/>
      <c r="D213" s="124"/>
      <c r="E213" s="124"/>
      <c r="F213" s="124"/>
      <c r="G213" s="124"/>
      <c r="H213" s="124"/>
      <c r="I213" s="125"/>
      <c r="J213" s="146"/>
      <c r="K213" s="146"/>
      <c r="L213" s="146"/>
      <c r="M213" s="146"/>
      <c r="N213" s="30"/>
      <c r="O213" s="213"/>
      <c r="P213" s="214"/>
      <c r="Q213" s="65"/>
      <c r="R213" s="65"/>
      <c r="S213" s="29"/>
    </row>
    <row r="214" spans="1:19">
      <c r="A214" s="123"/>
      <c r="B214" s="124"/>
      <c r="C214" s="124"/>
      <c r="D214" s="124"/>
      <c r="E214" s="124"/>
      <c r="F214" s="124"/>
      <c r="G214" s="124"/>
      <c r="H214" s="124"/>
      <c r="I214" s="125"/>
      <c r="J214" s="146"/>
      <c r="K214" s="146"/>
      <c r="L214" s="146"/>
      <c r="M214" s="146"/>
      <c r="N214" s="26"/>
      <c r="O214" s="213"/>
      <c r="P214" s="214"/>
      <c r="Q214" s="65"/>
      <c r="R214" s="66"/>
      <c r="S214" s="28"/>
    </row>
    <row r="215" spans="1:19">
      <c r="A215" s="123"/>
      <c r="B215" s="124"/>
      <c r="C215" s="124"/>
      <c r="D215" s="124"/>
      <c r="E215" s="124"/>
      <c r="F215" s="124"/>
      <c r="G215" s="124"/>
      <c r="H215" s="124"/>
      <c r="I215" s="125"/>
      <c r="J215" s="146"/>
      <c r="K215" s="146"/>
      <c r="L215" s="146"/>
      <c r="M215" s="146"/>
      <c r="N215" s="26"/>
      <c r="O215" s="213"/>
      <c r="P215" s="214"/>
      <c r="Q215" s="65"/>
      <c r="R215" s="66"/>
      <c r="S215" s="28"/>
    </row>
    <row r="216" spans="1:19">
      <c r="A216" s="123"/>
      <c r="B216" s="124"/>
      <c r="C216" s="124"/>
      <c r="D216" s="124"/>
      <c r="E216" s="124"/>
      <c r="F216" s="124"/>
      <c r="G216" s="124"/>
      <c r="H216" s="124"/>
      <c r="I216" s="125"/>
      <c r="J216" s="146"/>
      <c r="K216" s="146"/>
      <c r="L216" s="146"/>
      <c r="M216" s="146"/>
      <c r="N216" s="26"/>
      <c r="O216" s="213"/>
      <c r="P216" s="214"/>
      <c r="Q216" s="65"/>
      <c r="R216" s="66"/>
      <c r="S216" s="28"/>
    </row>
    <row r="217" spans="1:19">
      <c r="A217" s="123"/>
      <c r="B217" s="124"/>
      <c r="C217" s="124"/>
      <c r="D217" s="124"/>
      <c r="E217" s="124"/>
      <c r="F217" s="124"/>
      <c r="G217" s="124"/>
      <c r="H217" s="124"/>
      <c r="I217" s="125"/>
      <c r="J217" s="146"/>
      <c r="K217" s="146"/>
      <c r="L217" s="146"/>
      <c r="M217" s="146"/>
      <c r="N217" s="26"/>
      <c r="O217" s="213"/>
      <c r="P217" s="214"/>
      <c r="Q217" s="65"/>
      <c r="R217" s="66"/>
      <c r="S217" s="28"/>
    </row>
    <row r="218" spans="1:19">
      <c r="A218" s="123"/>
      <c r="B218" s="124"/>
      <c r="C218" s="124"/>
      <c r="D218" s="124"/>
      <c r="E218" s="124"/>
      <c r="F218" s="124"/>
      <c r="G218" s="124"/>
      <c r="H218" s="124"/>
      <c r="I218" s="125"/>
      <c r="J218" s="146"/>
      <c r="K218" s="146"/>
      <c r="L218" s="146"/>
      <c r="M218" s="146"/>
      <c r="N218" s="26"/>
      <c r="O218" s="213"/>
      <c r="P218" s="214"/>
      <c r="Q218" s="65"/>
      <c r="R218" s="66"/>
      <c r="S218" s="28"/>
    </row>
    <row r="219" spans="1:19">
      <c r="A219" s="123"/>
      <c r="B219" s="124"/>
      <c r="C219" s="124"/>
      <c r="D219" s="124"/>
      <c r="E219" s="124"/>
      <c r="F219" s="124"/>
      <c r="G219" s="124"/>
      <c r="H219" s="124"/>
      <c r="I219" s="125"/>
      <c r="J219" s="146"/>
      <c r="K219" s="146"/>
      <c r="L219" s="146"/>
      <c r="M219" s="146"/>
      <c r="N219" s="26"/>
      <c r="O219" s="213"/>
      <c r="P219" s="214"/>
      <c r="Q219" s="65"/>
      <c r="R219" s="66"/>
      <c r="S219" s="28"/>
    </row>
    <row r="220" spans="1:19">
      <c r="A220" s="123"/>
      <c r="B220" s="124"/>
      <c r="C220" s="124"/>
      <c r="D220" s="124"/>
      <c r="E220" s="124"/>
      <c r="F220" s="124"/>
      <c r="G220" s="124"/>
      <c r="H220" s="124"/>
      <c r="I220" s="125"/>
      <c r="J220" s="146"/>
      <c r="K220" s="146"/>
      <c r="L220" s="146"/>
      <c r="M220" s="146"/>
      <c r="N220" s="26"/>
      <c r="O220" s="213"/>
      <c r="P220" s="214"/>
      <c r="Q220" s="65"/>
      <c r="R220" s="66"/>
      <c r="S220" s="28"/>
    </row>
    <row r="221" spans="1:19">
      <c r="A221" s="123"/>
      <c r="B221" s="124"/>
      <c r="C221" s="124"/>
      <c r="D221" s="124"/>
      <c r="E221" s="124"/>
      <c r="F221" s="124"/>
      <c r="G221" s="124"/>
      <c r="H221" s="124"/>
      <c r="I221" s="125"/>
      <c r="J221" s="146"/>
      <c r="K221" s="146"/>
      <c r="L221" s="146"/>
      <c r="M221" s="146"/>
      <c r="N221" s="26"/>
      <c r="O221" s="213"/>
      <c r="P221" s="214"/>
      <c r="Q221" s="65"/>
      <c r="R221" s="66"/>
      <c r="S221" s="28"/>
    </row>
    <row r="222" spans="1:19">
      <c r="A222" s="123"/>
      <c r="B222" s="124"/>
      <c r="C222" s="124"/>
      <c r="D222" s="124"/>
      <c r="E222" s="124"/>
      <c r="F222" s="124"/>
      <c r="G222" s="124"/>
      <c r="H222" s="124"/>
      <c r="I222" s="125"/>
      <c r="J222" s="146"/>
      <c r="K222" s="146"/>
      <c r="L222" s="146"/>
      <c r="M222" s="146"/>
      <c r="N222" s="26"/>
      <c r="O222" s="213"/>
      <c r="P222" s="214"/>
      <c r="Q222" s="65"/>
      <c r="R222" s="65"/>
      <c r="S222" s="28"/>
    </row>
    <row r="223" spans="1:19" ht="15" customHeight="1">
      <c r="A223" s="137" t="s">
        <v>140</v>
      </c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8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216" t="s">
        <v>139</v>
      </c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7"/>
      <c r="Q224" s="218">
        <f>$P$24</f>
        <v>43739</v>
      </c>
      <c r="R224" s="219"/>
      <c r="S224" s="27"/>
    </row>
    <row r="225" spans="1:19" ht="25.5" customHeight="1">
      <c r="A225" s="130" t="s">
        <v>138</v>
      </c>
      <c r="B225" s="131"/>
      <c r="C225" s="131"/>
      <c r="D225" s="131"/>
      <c r="E225" s="131"/>
      <c r="F225" s="132"/>
      <c r="G225" s="130" t="s">
        <v>6</v>
      </c>
      <c r="H225" s="131"/>
      <c r="I225" s="132"/>
      <c r="J225" s="130" t="s">
        <v>135</v>
      </c>
      <c r="K225" s="132"/>
      <c r="L225" s="130" t="s">
        <v>134</v>
      </c>
      <c r="M225" s="132"/>
      <c r="N225" s="103" t="s">
        <v>133</v>
      </c>
      <c r="O225" s="130" t="s">
        <v>132</v>
      </c>
      <c r="P225" s="132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23"/>
      <c r="B226" s="124"/>
      <c r="C226" s="124"/>
      <c r="D226" s="124"/>
      <c r="E226" s="124"/>
      <c r="F226" s="125"/>
      <c r="G226" s="178"/>
      <c r="H226" s="224"/>
      <c r="I226" s="179"/>
      <c r="J226" s="146"/>
      <c r="K226" s="146"/>
      <c r="L226" s="146"/>
      <c r="M226" s="146"/>
      <c r="N226" s="26"/>
      <c r="O226" s="213"/>
      <c r="P226" s="214"/>
      <c r="Q226" s="65"/>
      <c r="R226" s="65"/>
      <c r="S226" s="21"/>
    </row>
    <row r="227" spans="1:19">
      <c r="A227" s="123"/>
      <c r="B227" s="124"/>
      <c r="C227" s="124"/>
      <c r="D227" s="124"/>
      <c r="E227" s="124"/>
      <c r="F227" s="125"/>
      <c r="G227" s="178"/>
      <c r="H227" s="224"/>
      <c r="I227" s="179"/>
      <c r="J227" s="146"/>
      <c r="K227" s="146"/>
      <c r="L227" s="146"/>
      <c r="M227" s="146"/>
      <c r="N227" s="26"/>
      <c r="O227" s="213"/>
      <c r="P227" s="214"/>
      <c r="Q227" s="65"/>
      <c r="R227" s="66"/>
      <c r="S227" s="21"/>
    </row>
    <row r="228" spans="1:19">
      <c r="A228" s="123"/>
      <c r="B228" s="124"/>
      <c r="C228" s="124"/>
      <c r="D228" s="124"/>
      <c r="E228" s="124"/>
      <c r="F228" s="125"/>
      <c r="G228" s="178"/>
      <c r="H228" s="224"/>
      <c r="I228" s="179"/>
      <c r="J228" s="146"/>
      <c r="K228" s="146"/>
      <c r="L228" s="146"/>
      <c r="M228" s="146"/>
      <c r="N228" s="26"/>
      <c r="O228" s="213"/>
      <c r="P228" s="214"/>
      <c r="Q228" s="65"/>
      <c r="R228" s="66"/>
      <c r="S228" s="21"/>
    </row>
    <row r="229" spans="1:19">
      <c r="A229" s="123"/>
      <c r="B229" s="124"/>
      <c r="C229" s="124"/>
      <c r="D229" s="124"/>
      <c r="E229" s="124"/>
      <c r="F229" s="125"/>
      <c r="G229" s="178"/>
      <c r="H229" s="224"/>
      <c r="I229" s="179"/>
      <c r="J229" s="146"/>
      <c r="K229" s="146"/>
      <c r="L229" s="146"/>
      <c r="M229" s="146"/>
      <c r="N229" s="26"/>
      <c r="O229" s="213"/>
      <c r="P229" s="214"/>
      <c r="Q229" s="65"/>
      <c r="R229" s="66"/>
      <c r="S229" s="21"/>
    </row>
    <row r="230" spans="1:19">
      <c r="A230" s="123"/>
      <c r="B230" s="124"/>
      <c r="C230" s="124"/>
      <c r="D230" s="124"/>
      <c r="E230" s="124"/>
      <c r="F230" s="125"/>
      <c r="G230" s="178"/>
      <c r="H230" s="224"/>
      <c r="I230" s="179"/>
      <c r="J230" s="146"/>
      <c r="K230" s="146"/>
      <c r="L230" s="146"/>
      <c r="M230" s="146"/>
      <c r="N230" s="26"/>
      <c r="O230" s="213"/>
      <c r="P230" s="214"/>
      <c r="Q230" s="65"/>
      <c r="R230" s="66"/>
      <c r="S230" s="21"/>
    </row>
    <row r="231" spans="1:19">
      <c r="A231" s="123"/>
      <c r="B231" s="124"/>
      <c r="C231" s="124"/>
      <c r="D231" s="124"/>
      <c r="E231" s="124"/>
      <c r="F231" s="125"/>
      <c r="G231" s="178"/>
      <c r="H231" s="224"/>
      <c r="I231" s="179"/>
      <c r="J231" s="146"/>
      <c r="K231" s="146"/>
      <c r="L231" s="146"/>
      <c r="M231" s="146"/>
      <c r="N231" s="26"/>
      <c r="O231" s="213"/>
      <c r="P231" s="214"/>
      <c r="Q231" s="65"/>
      <c r="R231" s="66"/>
      <c r="S231" s="21"/>
    </row>
    <row r="232" spans="1:19">
      <c r="A232" s="123"/>
      <c r="B232" s="124"/>
      <c r="C232" s="124"/>
      <c r="D232" s="124"/>
      <c r="E232" s="124"/>
      <c r="F232" s="125"/>
      <c r="G232" s="178"/>
      <c r="H232" s="224"/>
      <c r="I232" s="179"/>
      <c r="J232" s="146"/>
      <c r="K232" s="146"/>
      <c r="L232" s="146"/>
      <c r="M232" s="146"/>
      <c r="N232" s="26"/>
      <c r="O232" s="213"/>
      <c r="P232" s="214"/>
      <c r="Q232" s="65"/>
      <c r="R232" s="66"/>
      <c r="S232" s="21"/>
    </row>
    <row r="233" spans="1:19">
      <c r="A233" s="123"/>
      <c r="B233" s="124"/>
      <c r="C233" s="124"/>
      <c r="D233" s="124"/>
      <c r="E233" s="124"/>
      <c r="F233" s="125"/>
      <c r="G233" s="178"/>
      <c r="H233" s="224"/>
      <c r="I233" s="179"/>
      <c r="J233" s="146"/>
      <c r="K233" s="146"/>
      <c r="L233" s="146"/>
      <c r="M233" s="146"/>
      <c r="N233" s="26"/>
      <c r="O233" s="213"/>
      <c r="P233" s="214"/>
      <c r="Q233" s="65"/>
      <c r="R233" s="66"/>
      <c r="S233" s="21"/>
    </row>
    <row r="234" spans="1:19">
      <c r="A234" s="123"/>
      <c r="B234" s="124"/>
      <c r="C234" s="124"/>
      <c r="D234" s="124"/>
      <c r="E234" s="124"/>
      <c r="F234" s="125"/>
      <c r="G234" s="178"/>
      <c r="H234" s="224"/>
      <c r="I234" s="179"/>
      <c r="J234" s="146"/>
      <c r="K234" s="146"/>
      <c r="L234" s="146"/>
      <c r="M234" s="146"/>
      <c r="N234" s="26"/>
      <c r="O234" s="213"/>
      <c r="P234" s="214"/>
      <c r="Q234" s="65"/>
      <c r="R234" s="66"/>
      <c r="S234" s="21"/>
    </row>
    <row r="235" spans="1:19">
      <c r="A235" s="123"/>
      <c r="B235" s="124"/>
      <c r="C235" s="124"/>
      <c r="D235" s="124"/>
      <c r="E235" s="124"/>
      <c r="F235" s="125"/>
      <c r="G235" s="178"/>
      <c r="H235" s="224"/>
      <c r="I235" s="179"/>
      <c r="J235" s="146"/>
      <c r="K235" s="146"/>
      <c r="L235" s="146"/>
      <c r="M235" s="146"/>
      <c r="N235" s="26"/>
      <c r="O235" s="213"/>
      <c r="P235" s="214"/>
      <c r="Q235" s="65"/>
      <c r="R235" s="65"/>
      <c r="S235" s="21"/>
    </row>
    <row r="236" spans="1:19" ht="15" customHeight="1">
      <c r="A236" s="137" t="s">
        <v>137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8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216" t="str">
        <f>"Лизинговые платежи к уплате с "&amp;TEXT($S$8,"ДД.ММ.ГГГГ")&amp;" до "&amp;"окончания срока действия договора"</f>
        <v>Лизинговые платежи к уплате с 01.10.2020 до окончания срока действия договора</v>
      </c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7"/>
      <c r="Q237" s="218">
        <f>$P$24</f>
        <v>43739</v>
      </c>
      <c r="R237" s="219"/>
      <c r="S237" s="21"/>
    </row>
    <row r="238" spans="1:19" ht="25.5" customHeight="1">
      <c r="A238" s="130" t="s">
        <v>136</v>
      </c>
      <c r="B238" s="131"/>
      <c r="C238" s="131"/>
      <c r="D238" s="131"/>
      <c r="E238" s="131"/>
      <c r="F238" s="131"/>
      <c r="G238" s="131"/>
      <c r="H238" s="131"/>
      <c r="I238" s="132"/>
      <c r="J238" s="130" t="s">
        <v>135</v>
      </c>
      <c r="K238" s="132"/>
      <c r="L238" s="130" t="s">
        <v>134</v>
      </c>
      <c r="M238" s="132"/>
      <c r="N238" s="103" t="s">
        <v>133</v>
      </c>
      <c r="O238" s="130" t="s">
        <v>132</v>
      </c>
      <c r="P238" s="132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23"/>
      <c r="B239" s="124"/>
      <c r="C239" s="124"/>
      <c r="D239" s="124"/>
      <c r="E239" s="124"/>
      <c r="F239" s="124"/>
      <c r="G239" s="124"/>
      <c r="H239" s="124"/>
      <c r="I239" s="125"/>
      <c r="J239" s="146"/>
      <c r="K239" s="146"/>
      <c r="L239" s="146"/>
      <c r="M239" s="146"/>
      <c r="N239" s="26"/>
      <c r="O239" s="213"/>
      <c r="P239" s="214"/>
      <c r="Q239" s="65"/>
      <c r="R239" s="65"/>
      <c r="S239" s="21"/>
    </row>
    <row r="240" spans="1:19">
      <c r="A240" s="123"/>
      <c r="B240" s="124"/>
      <c r="C240" s="124"/>
      <c r="D240" s="124"/>
      <c r="E240" s="124"/>
      <c r="F240" s="124"/>
      <c r="G240" s="124"/>
      <c r="H240" s="124"/>
      <c r="I240" s="125"/>
      <c r="J240" s="146"/>
      <c r="K240" s="146"/>
      <c r="L240" s="146"/>
      <c r="M240" s="146"/>
      <c r="N240" s="26"/>
      <c r="O240" s="213"/>
      <c r="P240" s="214"/>
      <c r="Q240" s="65"/>
      <c r="R240" s="66"/>
      <c r="S240" s="21"/>
    </row>
    <row r="241" spans="1:19">
      <c r="A241" s="123"/>
      <c r="B241" s="124"/>
      <c r="C241" s="124"/>
      <c r="D241" s="124"/>
      <c r="E241" s="124"/>
      <c r="F241" s="124"/>
      <c r="G241" s="124"/>
      <c r="H241" s="124"/>
      <c r="I241" s="125"/>
      <c r="J241" s="146"/>
      <c r="K241" s="146"/>
      <c r="L241" s="146"/>
      <c r="M241" s="146"/>
      <c r="N241" s="26"/>
      <c r="O241" s="213"/>
      <c r="P241" s="214"/>
      <c r="Q241" s="65"/>
      <c r="R241" s="66"/>
      <c r="S241" s="21"/>
    </row>
    <row r="242" spans="1:19">
      <c r="A242" s="123"/>
      <c r="B242" s="124"/>
      <c r="C242" s="124"/>
      <c r="D242" s="124"/>
      <c r="E242" s="124"/>
      <c r="F242" s="124"/>
      <c r="G242" s="124"/>
      <c r="H242" s="124"/>
      <c r="I242" s="125"/>
      <c r="J242" s="146"/>
      <c r="K242" s="146"/>
      <c r="L242" s="146"/>
      <c r="M242" s="146"/>
      <c r="N242" s="26"/>
      <c r="O242" s="213"/>
      <c r="P242" s="214"/>
      <c r="Q242" s="65"/>
      <c r="R242" s="66"/>
      <c r="S242" s="21"/>
    </row>
    <row r="243" spans="1:19">
      <c r="A243" s="123"/>
      <c r="B243" s="124"/>
      <c r="C243" s="124"/>
      <c r="D243" s="124"/>
      <c r="E243" s="124"/>
      <c r="F243" s="124"/>
      <c r="G243" s="124"/>
      <c r="H243" s="124"/>
      <c r="I243" s="125"/>
      <c r="J243" s="146"/>
      <c r="K243" s="146"/>
      <c r="L243" s="146"/>
      <c r="M243" s="146"/>
      <c r="N243" s="26"/>
      <c r="O243" s="213"/>
      <c r="P243" s="214"/>
      <c r="Q243" s="65"/>
      <c r="R243" s="66"/>
      <c r="S243" s="21"/>
    </row>
    <row r="244" spans="1:19">
      <c r="A244" s="123"/>
      <c r="B244" s="124"/>
      <c r="C244" s="124"/>
      <c r="D244" s="124"/>
      <c r="E244" s="124"/>
      <c r="F244" s="124"/>
      <c r="G244" s="124"/>
      <c r="H244" s="124"/>
      <c r="I244" s="125"/>
      <c r="J244" s="146"/>
      <c r="K244" s="146"/>
      <c r="L244" s="146"/>
      <c r="M244" s="146"/>
      <c r="N244" s="26"/>
      <c r="O244" s="213"/>
      <c r="P244" s="214"/>
      <c r="Q244" s="65"/>
      <c r="R244" s="66"/>
      <c r="S244" s="21"/>
    </row>
    <row r="245" spans="1:19">
      <c r="A245" s="123"/>
      <c r="B245" s="124"/>
      <c r="C245" s="124"/>
      <c r="D245" s="124"/>
      <c r="E245" s="124"/>
      <c r="F245" s="124"/>
      <c r="G245" s="124"/>
      <c r="H245" s="124"/>
      <c r="I245" s="125"/>
      <c r="J245" s="146"/>
      <c r="K245" s="146"/>
      <c r="L245" s="146"/>
      <c r="M245" s="146"/>
      <c r="N245" s="26"/>
      <c r="O245" s="213"/>
      <c r="P245" s="214"/>
      <c r="Q245" s="65"/>
      <c r="R245" s="66"/>
      <c r="S245" s="21"/>
    </row>
    <row r="246" spans="1:19">
      <c r="A246" s="123"/>
      <c r="B246" s="124"/>
      <c r="C246" s="124"/>
      <c r="D246" s="124"/>
      <c r="E246" s="124"/>
      <c r="F246" s="124"/>
      <c r="G246" s="124"/>
      <c r="H246" s="124"/>
      <c r="I246" s="125"/>
      <c r="J246" s="146"/>
      <c r="K246" s="146"/>
      <c r="L246" s="146"/>
      <c r="M246" s="146"/>
      <c r="N246" s="26"/>
      <c r="O246" s="213"/>
      <c r="P246" s="214"/>
      <c r="Q246" s="65"/>
      <c r="R246" s="66"/>
      <c r="S246" s="21"/>
    </row>
    <row r="247" spans="1:19">
      <c r="A247" s="123"/>
      <c r="B247" s="124"/>
      <c r="C247" s="124"/>
      <c r="D247" s="124"/>
      <c r="E247" s="124"/>
      <c r="F247" s="124"/>
      <c r="G247" s="124"/>
      <c r="H247" s="124"/>
      <c r="I247" s="125"/>
      <c r="J247" s="146"/>
      <c r="K247" s="146"/>
      <c r="L247" s="146"/>
      <c r="M247" s="146"/>
      <c r="N247" s="26"/>
      <c r="O247" s="213"/>
      <c r="P247" s="214"/>
      <c r="Q247" s="65"/>
      <c r="R247" s="66"/>
      <c r="S247" s="21"/>
    </row>
    <row r="248" spans="1:19">
      <c r="A248" s="123"/>
      <c r="B248" s="124"/>
      <c r="C248" s="124"/>
      <c r="D248" s="124"/>
      <c r="E248" s="124"/>
      <c r="F248" s="124"/>
      <c r="G248" s="124"/>
      <c r="H248" s="124"/>
      <c r="I248" s="125"/>
      <c r="J248" s="146"/>
      <c r="K248" s="146"/>
      <c r="L248" s="146"/>
      <c r="M248" s="146"/>
      <c r="N248" s="26"/>
      <c r="O248" s="213"/>
      <c r="P248" s="214"/>
      <c r="Q248" s="65"/>
      <c r="R248" s="65"/>
      <c r="S248" s="21"/>
    </row>
    <row r="249" spans="1:19" ht="15" customHeight="1">
      <c r="A249" s="137" t="s">
        <v>131</v>
      </c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8"/>
      <c r="Q249" s="104">
        <f>SUM(Q239:Q248)</f>
        <v>0</v>
      </c>
      <c r="R249" s="104">
        <f>SUM(R239:R248)</f>
        <v>0</v>
      </c>
      <c r="S249" s="21"/>
    </row>
    <row r="250" spans="1:19">
      <c r="A250" s="207" t="s">
        <v>130</v>
      </c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25"/>
      <c r="Q250" s="105">
        <f>Q223+Q236+Q249</f>
        <v>0</v>
      </c>
      <c r="R250" s="105">
        <f>R223+R236+R249</f>
        <v>0</v>
      </c>
      <c r="S250" s="21"/>
    </row>
    <row r="251" spans="1:19">
      <c r="A251" s="175" t="s">
        <v>129</v>
      </c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226">
        <f>$P$8</f>
        <v>43739</v>
      </c>
      <c r="R251" s="227"/>
      <c r="S251" s="21"/>
    </row>
    <row r="252" spans="1:19" ht="25.5">
      <c r="A252" s="228" t="s">
        <v>128</v>
      </c>
      <c r="B252" s="229"/>
      <c r="C252" s="229"/>
      <c r="D252" s="229"/>
      <c r="E252" s="229"/>
      <c r="F252" s="229"/>
      <c r="G252" s="230"/>
      <c r="H252" s="231" t="str">
        <f>"Сумма, "&amp;$R$4</f>
        <v>Сумма, тыс.руб</v>
      </c>
      <c r="I252" s="231"/>
      <c r="J252" s="231"/>
      <c r="K252" s="231"/>
      <c r="L252" s="231" t="s">
        <v>128</v>
      </c>
      <c r="M252" s="232"/>
      <c r="N252" s="232"/>
      <c r="O252" s="232"/>
      <c r="P252" s="232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240" t="s">
        <v>126</v>
      </c>
      <c r="B253" s="241"/>
      <c r="C253" s="241"/>
      <c r="D253" s="241"/>
      <c r="E253" s="241"/>
      <c r="F253" s="241"/>
      <c r="G253" s="242"/>
      <c r="H253" s="236"/>
      <c r="I253" s="236"/>
      <c r="J253" s="236"/>
      <c r="K253" s="236"/>
      <c r="L253" s="243" t="s">
        <v>125</v>
      </c>
      <c r="M253" s="244"/>
      <c r="N253" s="244"/>
      <c r="O253" s="244"/>
      <c r="P253" s="245"/>
      <c r="Q253" s="25"/>
      <c r="R253" s="24"/>
      <c r="S253" s="21"/>
    </row>
    <row r="254" spans="1:19" ht="16.5" customHeight="1">
      <c r="A254" s="240" t="s">
        <v>124</v>
      </c>
      <c r="B254" s="241"/>
      <c r="C254" s="241"/>
      <c r="D254" s="241"/>
      <c r="E254" s="241"/>
      <c r="F254" s="241"/>
      <c r="G254" s="242"/>
      <c r="H254" s="246">
        <f>SUM(H255:K257)</f>
        <v>0</v>
      </c>
      <c r="I254" s="246"/>
      <c r="J254" s="246"/>
      <c r="K254" s="246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72" t="s">
        <v>122</v>
      </c>
      <c r="B255" s="273"/>
      <c r="C255" s="273"/>
      <c r="D255" s="273"/>
      <c r="E255" s="273"/>
      <c r="F255" s="273"/>
      <c r="G255" s="274"/>
      <c r="H255" s="236"/>
      <c r="I255" s="236"/>
      <c r="J255" s="236"/>
      <c r="K255" s="236"/>
      <c r="L255" s="237"/>
      <c r="M255" s="237"/>
      <c r="N255" s="237"/>
      <c r="O255" s="237"/>
      <c r="P255" s="237"/>
      <c r="Q255" s="237"/>
      <c r="R255" s="237"/>
      <c r="S255" s="21"/>
    </row>
    <row r="256" spans="1:19" ht="18" customHeight="1">
      <c r="A256" s="272" t="s">
        <v>121</v>
      </c>
      <c r="B256" s="273"/>
      <c r="C256" s="273"/>
      <c r="D256" s="273"/>
      <c r="E256" s="273"/>
      <c r="F256" s="273"/>
      <c r="G256" s="274"/>
      <c r="H256" s="236"/>
      <c r="I256" s="236"/>
      <c r="J256" s="236"/>
      <c r="K256" s="236"/>
      <c r="L256" s="238"/>
      <c r="M256" s="238"/>
      <c r="N256" s="238"/>
      <c r="O256" s="238"/>
      <c r="P256" s="238"/>
      <c r="Q256" s="238"/>
      <c r="R256" s="238"/>
      <c r="S256" s="21"/>
    </row>
    <row r="257" spans="1:19">
      <c r="A257" s="272" t="s">
        <v>120</v>
      </c>
      <c r="B257" s="273"/>
      <c r="C257" s="273"/>
      <c r="D257" s="273"/>
      <c r="E257" s="273"/>
      <c r="F257" s="273"/>
      <c r="G257" s="274"/>
      <c r="H257" s="236"/>
      <c r="I257" s="236"/>
      <c r="J257" s="236"/>
      <c r="K257" s="236"/>
      <c r="L257" s="239"/>
      <c r="M257" s="239"/>
      <c r="N257" s="239"/>
      <c r="O257" s="239"/>
      <c r="P257" s="239"/>
      <c r="Q257" s="239"/>
      <c r="R257" s="239"/>
      <c r="S257" s="21"/>
    </row>
    <row r="258" spans="1:19" ht="18.75">
      <c r="A258" s="147" t="s">
        <v>206</v>
      </c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21"/>
    </row>
    <row r="259" spans="1:19" ht="15" customHeight="1">
      <c r="A259" s="187" t="s">
        <v>207</v>
      </c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9"/>
      <c r="S259" s="21"/>
    </row>
    <row r="260" spans="1:19" ht="34.5" customHeight="1">
      <c r="A260" s="232" t="s">
        <v>152</v>
      </c>
      <c r="B260" s="232"/>
      <c r="C260" s="232"/>
      <c r="D260" s="232"/>
      <c r="E260" s="232"/>
      <c r="F260" s="232"/>
      <c r="G260" s="232"/>
      <c r="H260" s="232"/>
      <c r="I260" s="232"/>
      <c r="J260" s="252" t="s">
        <v>208</v>
      </c>
      <c r="K260" s="239"/>
      <c r="L260" s="239"/>
      <c r="M260" s="239"/>
      <c r="N260" s="239"/>
      <c r="O260" s="253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247"/>
      <c r="B261" s="247"/>
      <c r="C261" s="247"/>
      <c r="D261" s="247"/>
      <c r="E261" s="247"/>
      <c r="F261" s="247"/>
      <c r="G261" s="247"/>
      <c r="H261" s="247"/>
      <c r="I261" s="247"/>
      <c r="J261" s="248"/>
      <c r="K261" s="249"/>
      <c r="L261" s="249"/>
      <c r="M261" s="249"/>
      <c r="N261" s="249"/>
      <c r="O261" s="250"/>
      <c r="P261" s="48"/>
      <c r="Q261" s="48"/>
      <c r="R261" s="67"/>
      <c r="S261" s="21"/>
    </row>
    <row r="262" spans="1:19" ht="18.75">
      <c r="A262" s="247"/>
      <c r="B262" s="247"/>
      <c r="C262" s="247"/>
      <c r="D262" s="247"/>
      <c r="E262" s="247"/>
      <c r="F262" s="247"/>
      <c r="G262" s="247"/>
      <c r="H262" s="247"/>
      <c r="I262" s="247"/>
      <c r="J262" s="248"/>
      <c r="K262" s="249"/>
      <c r="L262" s="249"/>
      <c r="M262" s="249"/>
      <c r="N262" s="249"/>
      <c r="O262" s="250"/>
      <c r="P262" s="48"/>
      <c r="Q262" s="48"/>
      <c r="R262" s="67"/>
      <c r="S262" s="21"/>
    </row>
    <row r="263" spans="1:19" ht="18.75">
      <c r="A263" s="247"/>
      <c r="B263" s="247"/>
      <c r="C263" s="247"/>
      <c r="D263" s="247"/>
      <c r="E263" s="247"/>
      <c r="F263" s="247"/>
      <c r="G263" s="247"/>
      <c r="H263" s="247"/>
      <c r="I263" s="247"/>
      <c r="J263" s="248"/>
      <c r="K263" s="249"/>
      <c r="L263" s="249"/>
      <c r="M263" s="249"/>
      <c r="N263" s="249"/>
      <c r="O263" s="250"/>
      <c r="P263" s="48"/>
      <c r="Q263" s="48"/>
      <c r="R263" s="67"/>
      <c r="S263" s="21"/>
    </row>
    <row r="264" spans="1:19" ht="18.75">
      <c r="A264" s="247"/>
      <c r="B264" s="247"/>
      <c r="C264" s="247"/>
      <c r="D264" s="247"/>
      <c r="E264" s="247"/>
      <c r="F264" s="247"/>
      <c r="G264" s="247"/>
      <c r="H264" s="247"/>
      <c r="I264" s="247"/>
      <c r="J264" s="248"/>
      <c r="K264" s="249"/>
      <c r="L264" s="249"/>
      <c r="M264" s="249"/>
      <c r="N264" s="249"/>
      <c r="O264" s="250"/>
      <c r="P264" s="48"/>
      <c r="Q264" s="48"/>
      <c r="R264" s="67"/>
      <c r="S264" s="21"/>
    </row>
    <row r="265" spans="1:19" ht="18.75">
      <c r="A265" s="247"/>
      <c r="B265" s="247"/>
      <c r="C265" s="247"/>
      <c r="D265" s="247"/>
      <c r="E265" s="247"/>
      <c r="F265" s="247"/>
      <c r="G265" s="247"/>
      <c r="H265" s="247"/>
      <c r="I265" s="247"/>
      <c r="J265" s="248"/>
      <c r="K265" s="249"/>
      <c r="L265" s="249"/>
      <c r="M265" s="249"/>
      <c r="N265" s="249"/>
      <c r="O265" s="250"/>
      <c r="P265" s="48"/>
      <c r="Q265" s="48"/>
      <c r="R265" s="67"/>
      <c r="S265" s="21"/>
    </row>
    <row r="266" spans="1:19">
      <c r="A266" s="256" t="s">
        <v>211</v>
      </c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8"/>
      <c r="R266" s="110">
        <f>SUM(R261:R265)</f>
        <v>0</v>
      </c>
      <c r="S266" s="21"/>
    </row>
    <row r="267" spans="1:19" ht="15" customHeight="1">
      <c r="A267" s="187" t="s">
        <v>213</v>
      </c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9"/>
      <c r="S267" s="21"/>
    </row>
    <row r="268" spans="1:19" ht="38.25" customHeight="1">
      <c r="A268" s="259" t="s">
        <v>152</v>
      </c>
      <c r="B268" s="259"/>
      <c r="C268" s="259"/>
      <c r="D268" s="259"/>
      <c r="E268" s="259"/>
      <c r="F268" s="260" t="s">
        <v>212</v>
      </c>
      <c r="G268" s="259"/>
      <c r="H268" s="259"/>
      <c r="I268" s="259"/>
      <c r="J268" s="259"/>
      <c r="K268" s="259" t="s">
        <v>208</v>
      </c>
      <c r="L268" s="259"/>
      <c r="M268" s="259"/>
      <c r="N268" s="259"/>
      <c r="O268" s="259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251"/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48"/>
      <c r="Q269" s="48"/>
      <c r="R269" s="67"/>
      <c r="S269" s="21"/>
    </row>
    <row r="270" spans="1:19" ht="18.75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48"/>
      <c r="Q270" s="48"/>
      <c r="R270" s="67"/>
      <c r="S270" s="21"/>
    </row>
    <row r="271" spans="1:19" ht="18.75">
      <c r="A271" s="251"/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48"/>
      <c r="Q271" s="48"/>
      <c r="R271" s="67"/>
      <c r="S271" s="21"/>
    </row>
    <row r="272" spans="1:19" ht="18.75">
      <c r="A272" s="251"/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48"/>
      <c r="Q272" s="48"/>
      <c r="R272" s="67"/>
      <c r="S272" s="21"/>
    </row>
    <row r="273" spans="1:19" ht="18.75">
      <c r="A273" s="251"/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48"/>
      <c r="Q273" s="48"/>
      <c r="R273" s="67"/>
      <c r="S273" s="21"/>
    </row>
    <row r="274" spans="1:19">
      <c r="A274" s="256" t="s">
        <v>211</v>
      </c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8"/>
      <c r="R274" s="110">
        <f>SUM(R269:R273)</f>
        <v>0</v>
      </c>
      <c r="S274" s="21"/>
    </row>
    <row r="275" spans="1:19" ht="18.75" customHeight="1">
      <c r="A275" s="144" t="s">
        <v>119</v>
      </c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21"/>
    </row>
    <row r="276" spans="1:19" ht="93" customHeight="1">
      <c r="A276" s="254" t="s">
        <v>214</v>
      </c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133" t="s">
        <v>118</v>
      </c>
      <c r="N277" s="133"/>
      <c r="O277" s="133"/>
      <c r="P277" s="133"/>
      <c r="Q277" s="133"/>
      <c r="R277" s="133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L124:Q124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</mergeCells>
  <conditionalFormatting sqref="P24">
    <cfRule type="expression" dxfId="11" priority="4">
      <formula>$P$24=""</formula>
    </cfRule>
  </conditionalFormatting>
  <conditionalFormatting sqref="P138">
    <cfRule type="expression" dxfId="10" priority="3">
      <formula>$P$24=""</formula>
    </cfRule>
  </conditionalFormatting>
  <conditionalFormatting sqref="P151">
    <cfRule type="expression" dxfId="9" priority="2">
      <formula>$P$24=""</formula>
    </cfRule>
  </conditionalFormatting>
  <conditionalFormatting sqref="P8">
    <cfRule type="expression" dxfId="8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operator="greaterThanOrEqual" allowBlank="1" showInputMessage="1" showErrorMessage="1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  <x14:dataValidation type="date" allowBlank="1" showInputMessage="1" showErrorMessage="1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80"/>
  <sheetViews>
    <sheetView view="pageBreakPreview" topLeftCell="A64" zoomScale="85" zoomScaleNormal="100" zoomScaleSheetLayoutView="85" workbookViewId="0">
      <selection activeCell="A84" sqref="A84:R93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165" t="s">
        <v>233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21"/>
    </row>
    <row r="3" spans="1:19" ht="21.75" customHeight="1">
      <c r="A3" s="166" t="s">
        <v>196</v>
      </c>
      <c r="B3" s="167"/>
      <c r="C3" s="167"/>
      <c r="D3" s="167"/>
      <c r="E3" s="167"/>
      <c r="F3" s="167"/>
      <c r="G3" s="167"/>
      <c r="H3" s="167"/>
      <c r="I3" s="168"/>
      <c r="J3" s="267">
        <f>РасшифровкиДата1!J3</f>
        <v>0</v>
      </c>
      <c r="K3" s="268"/>
      <c r="L3" s="268"/>
      <c r="M3" s="268"/>
      <c r="N3" s="268"/>
      <c r="O3" s="269"/>
      <c r="P3" s="172" t="s">
        <v>6</v>
      </c>
      <c r="Q3" s="172"/>
      <c r="R3" s="72">
        <f>РасшифровкиДата1!R3</f>
        <v>0</v>
      </c>
      <c r="S3" s="21"/>
    </row>
    <row r="4" spans="1:19" ht="20.25" customHeight="1">
      <c r="A4" s="143" t="s">
        <v>195</v>
      </c>
      <c r="B4" s="128"/>
      <c r="C4" s="128"/>
      <c r="D4" s="128"/>
      <c r="E4" s="128"/>
      <c r="F4" s="128"/>
      <c r="G4" s="128"/>
      <c r="H4" s="128"/>
      <c r="I4" s="129"/>
      <c r="J4" s="270">
        <f>DATE(YEAR(РасшифровкиДата1!J4),MONTH(РасшифровкиДата1!J4)-9,DAY(РасшифровкиДата1!J4))</f>
        <v>43647</v>
      </c>
      <c r="K4" s="271"/>
      <c r="L4" s="271"/>
      <c r="M4" s="271"/>
      <c r="N4" s="271"/>
      <c r="O4" s="271"/>
      <c r="P4" s="172" t="s">
        <v>194</v>
      </c>
      <c r="Q4" s="172"/>
      <c r="R4" s="73" t="s">
        <v>193</v>
      </c>
      <c r="S4" s="21"/>
    </row>
    <row r="5" spans="1:19" ht="21" customHeight="1">
      <c r="A5" s="143" t="s">
        <v>16</v>
      </c>
      <c r="B5" s="128"/>
      <c r="C5" s="128"/>
      <c r="D5" s="128"/>
      <c r="E5" s="128"/>
      <c r="F5" s="128"/>
      <c r="G5" s="128"/>
      <c r="H5" s="128"/>
      <c r="I5" s="129"/>
      <c r="J5" s="261">
        <f>РасшифровкиДата1!J5</f>
        <v>0</v>
      </c>
      <c r="K5" s="262"/>
      <c r="L5" s="262"/>
      <c r="M5" s="262"/>
      <c r="N5" s="262"/>
      <c r="O5" s="262"/>
      <c r="P5" s="262"/>
      <c r="Q5" s="262"/>
      <c r="R5" s="263"/>
      <c r="S5" s="21"/>
    </row>
    <row r="6" spans="1:19" ht="25.5" customHeight="1">
      <c r="A6" s="139" t="s">
        <v>200</v>
      </c>
      <c r="B6" s="139"/>
      <c r="C6" s="139"/>
      <c r="D6" s="139"/>
      <c r="E6" s="139"/>
      <c r="F6" s="264">
        <f>РасшифровкиДата1!F6</f>
        <v>0</v>
      </c>
      <c r="G6" s="265"/>
      <c r="H6" s="266"/>
      <c r="I6" s="139" t="s">
        <v>201</v>
      </c>
      <c r="J6" s="139"/>
      <c r="K6" s="139"/>
      <c r="L6" s="139"/>
      <c r="M6" s="139"/>
      <c r="N6" s="261">
        <f>РасшифровкиДата1!N6</f>
        <v>0</v>
      </c>
      <c r="O6" s="262"/>
      <c r="P6" s="262"/>
      <c r="Q6" s="262"/>
      <c r="R6" s="263"/>
      <c r="S6" s="21"/>
    </row>
    <row r="7" spans="1:19" ht="18.75">
      <c r="A7" s="147" t="s">
        <v>192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21"/>
    </row>
    <row r="8" spans="1:19" ht="15" customHeight="1">
      <c r="A8" s="148" t="s">
        <v>191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  <c r="P8" s="150">
        <f>J4</f>
        <v>43647</v>
      </c>
      <c r="Q8" s="151"/>
      <c r="R8" s="152" t="s">
        <v>186</v>
      </c>
      <c r="S8" s="41">
        <f>DATE(YEAR(P8),MONTH(P8)+12,DAY(P8))</f>
        <v>44013</v>
      </c>
    </row>
    <row r="9" spans="1:19" ht="25.5" customHeight="1">
      <c r="A9" s="130" t="s">
        <v>152</v>
      </c>
      <c r="B9" s="131"/>
      <c r="C9" s="131"/>
      <c r="D9" s="131"/>
      <c r="E9" s="131"/>
      <c r="F9" s="131"/>
      <c r="G9" s="131"/>
      <c r="H9" s="132"/>
      <c r="I9" s="162" t="s">
        <v>6</v>
      </c>
      <c r="J9" s="162"/>
      <c r="K9" s="162" t="s">
        <v>151</v>
      </c>
      <c r="L9" s="162"/>
      <c r="M9" s="162" t="s">
        <v>144</v>
      </c>
      <c r="N9" s="162"/>
      <c r="O9" s="74" t="s">
        <v>190</v>
      </c>
      <c r="P9" s="75" t="str">
        <f>"Сумма "&amp;$R$4</f>
        <v>Сумма тыс.руб</v>
      </c>
      <c r="Q9" s="76" t="s">
        <v>127</v>
      </c>
      <c r="R9" s="153"/>
      <c r="S9" s="21"/>
    </row>
    <row r="10" spans="1:19">
      <c r="A10" s="123"/>
      <c r="B10" s="124"/>
      <c r="C10" s="124"/>
      <c r="D10" s="124"/>
      <c r="E10" s="124"/>
      <c r="F10" s="124"/>
      <c r="G10" s="124"/>
      <c r="H10" s="125"/>
      <c r="I10" s="163"/>
      <c r="J10" s="163"/>
      <c r="K10" s="164"/>
      <c r="L10" s="164"/>
      <c r="M10" s="164"/>
      <c r="N10" s="164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23"/>
      <c r="B11" s="124"/>
      <c r="C11" s="124"/>
      <c r="D11" s="124"/>
      <c r="E11" s="124"/>
      <c r="F11" s="124"/>
      <c r="G11" s="124"/>
      <c r="H11" s="125"/>
      <c r="I11" s="145"/>
      <c r="J11" s="145"/>
      <c r="K11" s="146"/>
      <c r="L11" s="146"/>
      <c r="M11" s="146"/>
      <c r="N11" s="146"/>
      <c r="O11" s="46"/>
      <c r="P11" s="33"/>
      <c r="Q11" s="32"/>
      <c r="R11" s="34"/>
      <c r="S11" s="41" t="b">
        <f t="shared" si="0"/>
        <v>0</v>
      </c>
    </row>
    <row r="12" spans="1:19">
      <c r="A12" s="123"/>
      <c r="B12" s="124"/>
      <c r="C12" s="124"/>
      <c r="D12" s="124"/>
      <c r="E12" s="124"/>
      <c r="F12" s="124"/>
      <c r="G12" s="124"/>
      <c r="H12" s="125"/>
      <c r="I12" s="145"/>
      <c r="J12" s="145"/>
      <c r="K12" s="146"/>
      <c r="L12" s="146"/>
      <c r="M12" s="146"/>
      <c r="N12" s="146"/>
      <c r="O12" s="46"/>
      <c r="P12" s="33"/>
      <c r="Q12" s="32"/>
      <c r="R12" s="34"/>
      <c r="S12" s="41" t="b">
        <f t="shared" si="0"/>
        <v>0</v>
      </c>
    </row>
    <row r="13" spans="1:19">
      <c r="A13" s="123"/>
      <c r="B13" s="124"/>
      <c r="C13" s="124"/>
      <c r="D13" s="124"/>
      <c r="E13" s="124"/>
      <c r="F13" s="124"/>
      <c r="G13" s="124"/>
      <c r="H13" s="125"/>
      <c r="I13" s="145"/>
      <c r="J13" s="145"/>
      <c r="K13" s="146"/>
      <c r="L13" s="146"/>
      <c r="M13" s="146"/>
      <c r="N13" s="146"/>
      <c r="O13" s="46"/>
      <c r="P13" s="33"/>
      <c r="Q13" s="32"/>
      <c r="R13" s="34"/>
      <c r="S13" s="41" t="b">
        <f t="shared" si="0"/>
        <v>0</v>
      </c>
    </row>
    <row r="14" spans="1:19">
      <c r="A14" s="123"/>
      <c r="B14" s="124"/>
      <c r="C14" s="124"/>
      <c r="D14" s="124"/>
      <c r="E14" s="124"/>
      <c r="F14" s="124"/>
      <c r="G14" s="124"/>
      <c r="H14" s="125"/>
      <c r="I14" s="145"/>
      <c r="J14" s="145"/>
      <c r="K14" s="146"/>
      <c r="L14" s="146"/>
      <c r="M14" s="146"/>
      <c r="N14" s="146"/>
      <c r="O14" s="46"/>
      <c r="P14" s="33"/>
      <c r="Q14" s="32"/>
      <c r="R14" s="34"/>
      <c r="S14" s="41" t="b">
        <f t="shared" si="0"/>
        <v>0</v>
      </c>
    </row>
    <row r="15" spans="1:19">
      <c r="A15" s="123"/>
      <c r="B15" s="124"/>
      <c r="C15" s="124"/>
      <c r="D15" s="124"/>
      <c r="E15" s="124"/>
      <c r="F15" s="124"/>
      <c r="G15" s="124"/>
      <c r="H15" s="125"/>
      <c r="I15" s="145"/>
      <c r="J15" s="145"/>
      <c r="K15" s="146"/>
      <c r="L15" s="146"/>
      <c r="M15" s="146"/>
      <c r="N15" s="146"/>
      <c r="O15" s="46"/>
      <c r="P15" s="33"/>
      <c r="Q15" s="32"/>
      <c r="R15" s="34"/>
      <c r="S15" s="41" t="b">
        <f t="shared" si="0"/>
        <v>0</v>
      </c>
    </row>
    <row r="16" spans="1:19">
      <c r="A16" s="123"/>
      <c r="B16" s="124"/>
      <c r="C16" s="124"/>
      <c r="D16" s="124"/>
      <c r="E16" s="124"/>
      <c r="F16" s="124"/>
      <c r="G16" s="124"/>
      <c r="H16" s="125"/>
      <c r="I16" s="145"/>
      <c r="J16" s="145"/>
      <c r="K16" s="146"/>
      <c r="L16" s="146"/>
      <c r="M16" s="146"/>
      <c r="N16" s="146"/>
      <c r="O16" s="46"/>
      <c r="P16" s="33"/>
      <c r="Q16" s="32"/>
      <c r="R16" s="34"/>
      <c r="S16" s="41" t="b">
        <f t="shared" si="0"/>
        <v>0</v>
      </c>
    </row>
    <row r="17" spans="1:19">
      <c r="A17" s="123"/>
      <c r="B17" s="124"/>
      <c r="C17" s="124"/>
      <c r="D17" s="124"/>
      <c r="E17" s="124"/>
      <c r="F17" s="124"/>
      <c r="G17" s="124"/>
      <c r="H17" s="125"/>
      <c r="I17" s="145"/>
      <c r="J17" s="145"/>
      <c r="K17" s="146"/>
      <c r="L17" s="146"/>
      <c r="M17" s="146"/>
      <c r="N17" s="146"/>
      <c r="O17" s="46"/>
      <c r="P17" s="33"/>
      <c r="Q17" s="32"/>
      <c r="R17" s="34"/>
      <c r="S17" s="41" t="b">
        <f t="shared" si="0"/>
        <v>0</v>
      </c>
    </row>
    <row r="18" spans="1:19">
      <c r="A18" s="123"/>
      <c r="B18" s="124"/>
      <c r="C18" s="124"/>
      <c r="D18" s="124"/>
      <c r="E18" s="124"/>
      <c r="F18" s="124"/>
      <c r="G18" s="124"/>
      <c r="H18" s="125"/>
      <c r="I18" s="145"/>
      <c r="J18" s="145"/>
      <c r="K18" s="146"/>
      <c r="L18" s="146"/>
      <c r="M18" s="146"/>
      <c r="N18" s="146"/>
      <c r="O18" s="46"/>
      <c r="P18" s="33"/>
      <c r="Q18" s="32"/>
      <c r="R18" s="34"/>
      <c r="S18" s="41" t="b">
        <f t="shared" si="0"/>
        <v>0</v>
      </c>
    </row>
    <row r="19" spans="1:19">
      <c r="A19" s="123"/>
      <c r="B19" s="124"/>
      <c r="C19" s="124"/>
      <c r="D19" s="124"/>
      <c r="E19" s="124"/>
      <c r="F19" s="124"/>
      <c r="G19" s="124"/>
      <c r="H19" s="125"/>
      <c r="I19" s="145"/>
      <c r="J19" s="145"/>
      <c r="K19" s="146"/>
      <c r="L19" s="146"/>
      <c r="M19" s="146"/>
      <c r="N19" s="14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44" t="s">
        <v>119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21"/>
    </row>
    <row r="22" spans="1:19" ht="70.5" customHeight="1">
      <c r="A22" s="154" t="s">
        <v>202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21"/>
    </row>
    <row r="23" spans="1:19">
      <c r="A23" s="175" t="s">
        <v>35</v>
      </c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7"/>
      <c r="S23" s="21"/>
    </row>
    <row r="24" spans="1:19">
      <c r="A24" s="158" t="s">
        <v>189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9"/>
      <c r="P24" s="150">
        <f>P8</f>
        <v>43647</v>
      </c>
      <c r="Q24" s="151"/>
      <c r="R24" s="152" t="s">
        <v>186</v>
      </c>
      <c r="S24" s="21"/>
    </row>
    <row r="25" spans="1:19" ht="25.5" customHeight="1">
      <c r="A25" s="130" t="s">
        <v>152</v>
      </c>
      <c r="B25" s="131"/>
      <c r="C25" s="131"/>
      <c r="D25" s="131"/>
      <c r="E25" s="131"/>
      <c r="F25" s="131"/>
      <c r="G25" s="131"/>
      <c r="H25" s="131"/>
      <c r="I25" s="132"/>
      <c r="J25" s="160" t="s">
        <v>6</v>
      </c>
      <c r="K25" s="161"/>
      <c r="L25" s="160" t="s">
        <v>151</v>
      </c>
      <c r="M25" s="161"/>
      <c r="N25" s="162" t="s">
        <v>144</v>
      </c>
      <c r="O25" s="162"/>
      <c r="P25" s="75" t="str">
        <f>"Сумма "&amp;$R$4</f>
        <v>Сумма тыс.руб</v>
      </c>
      <c r="Q25" s="76" t="s">
        <v>127</v>
      </c>
      <c r="R25" s="153"/>
      <c r="S25" s="21"/>
    </row>
    <row r="26" spans="1:19">
      <c r="A26" s="123"/>
      <c r="B26" s="124"/>
      <c r="C26" s="124"/>
      <c r="D26" s="124"/>
      <c r="E26" s="124"/>
      <c r="F26" s="124"/>
      <c r="G26" s="124"/>
      <c r="H26" s="124"/>
      <c r="I26" s="125"/>
      <c r="J26" s="178"/>
      <c r="K26" s="179"/>
      <c r="L26" s="180"/>
      <c r="M26" s="181"/>
      <c r="N26" s="180"/>
      <c r="O26" s="182"/>
      <c r="P26" s="33"/>
      <c r="Q26" s="32"/>
      <c r="R26" s="34"/>
      <c r="S26" s="21"/>
    </row>
    <row r="27" spans="1:19">
      <c r="A27" s="123"/>
      <c r="B27" s="124"/>
      <c r="C27" s="124"/>
      <c r="D27" s="124"/>
      <c r="E27" s="124"/>
      <c r="F27" s="124"/>
      <c r="G27" s="124"/>
      <c r="H27" s="124"/>
      <c r="I27" s="125"/>
      <c r="J27" s="178"/>
      <c r="K27" s="179"/>
      <c r="L27" s="180"/>
      <c r="M27" s="181"/>
      <c r="N27" s="180"/>
      <c r="O27" s="183"/>
      <c r="P27" s="33"/>
      <c r="Q27" s="32"/>
      <c r="R27" s="34"/>
      <c r="S27" s="21"/>
    </row>
    <row r="28" spans="1:19">
      <c r="A28" s="123"/>
      <c r="B28" s="124"/>
      <c r="C28" s="124"/>
      <c r="D28" s="124"/>
      <c r="E28" s="124"/>
      <c r="F28" s="124"/>
      <c r="G28" s="124"/>
      <c r="H28" s="124"/>
      <c r="I28" s="125"/>
      <c r="J28" s="178"/>
      <c r="K28" s="179"/>
      <c r="L28" s="180"/>
      <c r="M28" s="181"/>
      <c r="N28" s="180"/>
      <c r="O28" s="183"/>
      <c r="P28" s="33"/>
      <c r="Q28" s="32"/>
      <c r="R28" s="34"/>
      <c r="S28" s="21"/>
    </row>
    <row r="29" spans="1:19">
      <c r="A29" s="123"/>
      <c r="B29" s="124"/>
      <c r="C29" s="124"/>
      <c r="D29" s="124"/>
      <c r="E29" s="124"/>
      <c r="F29" s="124"/>
      <c r="G29" s="124"/>
      <c r="H29" s="124"/>
      <c r="I29" s="125"/>
      <c r="J29" s="178"/>
      <c r="K29" s="179"/>
      <c r="L29" s="180"/>
      <c r="M29" s="181"/>
      <c r="N29" s="180"/>
      <c r="O29" s="183"/>
      <c r="P29" s="33"/>
      <c r="Q29" s="32"/>
      <c r="R29" s="34"/>
      <c r="S29" s="21"/>
    </row>
    <row r="30" spans="1:19">
      <c r="A30" s="123"/>
      <c r="B30" s="124"/>
      <c r="C30" s="124"/>
      <c r="D30" s="124"/>
      <c r="E30" s="124"/>
      <c r="F30" s="124"/>
      <c r="G30" s="124"/>
      <c r="H30" s="124"/>
      <c r="I30" s="125"/>
      <c r="J30" s="178"/>
      <c r="K30" s="179"/>
      <c r="L30" s="180"/>
      <c r="M30" s="181"/>
      <c r="N30" s="180"/>
      <c r="O30" s="183"/>
      <c r="P30" s="33"/>
      <c r="Q30" s="32"/>
      <c r="R30" s="34"/>
      <c r="S30" s="21"/>
    </row>
    <row r="31" spans="1:19">
      <c r="A31" s="123"/>
      <c r="B31" s="124"/>
      <c r="C31" s="124"/>
      <c r="D31" s="124"/>
      <c r="E31" s="124"/>
      <c r="F31" s="124"/>
      <c r="G31" s="124"/>
      <c r="H31" s="124"/>
      <c r="I31" s="125"/>
      <c r="J31" s="178"/>
      <c r="K31" s="179"/>
      <c r="L31" s="180"/>
      <c r="M31" s="181"/>
      <c r="N31" s="180"/>
      <c r="O31" s="183"/>
      <c r="P31" s="33"/>
      <c r="Q31" s="32"/>
      <c r="R31" s="34"/>
      <c r="S31" s="21"/>
    </row>
    <row r="32" spans="1:19">
      <c r="A32" s="123"/>
      <c r="B32" s="124"/>
      <c r="C32" s="124"/>
      <c r="D32" s="124"/>
      <c r="E32" s="124"/>
      <c r="F32" s="124"/>
      <c r="G32" s="124"/>
      <c r="H32" s="124"/>
      <c r="I32" s="125"/>
      <c r="J32" s="178"/>
      <c r="K32" s="179"/>
      <c r="L32" s="180"/>
      <c r="M32" s="181"/>
      <c r="N32" s="180"/>
      <c r="O32" s="183"/>
      <c r="P32" s="33"/>
      <c r="Q32" s="32"/>
      <c r="R32" s="34"/>
      <c r="S32" s="21"/>
    </row>
    <row r="33" spans="1:19">
      <c r="A33" s="123"/>
      <c r="B33" s="124"/>
      <c r="C33" s="124"/>
      <c r="D33" s="124"/>
      <c r="E33" s="124"/>
      <c r="F33" s="124"/>
      <c r="G33" s="124"/>
      <c r="H33" s="124"/>
      <c r="I33" s="125"/>
      <c r="J33" s="178"/>
      <c r="K33" s="179"/>
      <c r="L33" s="180"/>
      <c r="M33" s="181"/>
      <c r="N33" s="180"/>
      <c r="O33" s="183"/>
      <c r="P33" s="33"/>
      <c r="Q33" s="32"/>
      <c r="R33" s="34"/>
      <c r="S33" s="21"/>
    </row>
    <row r="34" spans="1:19">
      <c r="A34" s="123"/>
      <c r="B34" s="124"/>
      <c r="C34" s="124"/>
      <c r="D34" s="124"/>
      <c r="E34" s="124"/>
      <c r="F34" s="124"/>
      <c r="G34" s="124"/>
      <c r="H34" s="124"/>
      <c r="I34" s="125"/>
      <c r="J34" s="178"/>
      <c r="K34" s="179"/>
      <c r="L34" s="180"/>
      <c r="M34" s="181"/>
      <c r="N34" s="180"/>
      <c r="O34" s="183"/>
      <c r="P34" s="33"/>
      <c r="Q34" s="32"/>
      <c r="R34" s="34"/>
      <c r="S34" s="21"/>
    </row>
    <row r="35" spans="1:19">
      <c r="A35" s="123"/>
      <c r="B35" s="124"/>
      <c r="C35" s="124"/>
      <c r="D35" s="124"/>
      <c r="E35" s="124"/>
      <c r="F35" s="124"/>
      <c r="G35" s="124"/>
      <c r="H35" s="124"/>
      <c r="I35" s="125"/>
      <c r="J35" s="178"/>
      <c r="K35" s="179"/>
      <c r="L35" s="180"/>
      <c r="M35" s="181"/>
      <c r="N35" s="180"/>
      <c r="O35" s="183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143" t="s">
        <v>187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84"/>
      <c r="P37" s="185">
        <f>P8</f>
        <v>43647</v>
      </c>
      <c r="Q37" s="186"/>
      <c r="R37" s="152" t="s">
        <v>186</v>
      </c>
      <c r="S37" s="21"/>
    </row>
    <row r="38" spans="1:19" ht="25.5" customHeight="1">
      <c r="A38" s="130" t="s">
        <v>152</v>
      </c>
      <c r="B38" s="131"/>
      <c r="C38" s="131"/>
      <c r="D38" s="131"/>
      <c r="E38" s="131"/>
      <c r="F38" s="131"/>
      <c r="G38" s="131"/>
      <c r="H38" s="131"/>
      <c r="I38" s="132"/>
      <c r="J38" s="160" t="s">
        <v>6</v>
      </c>
      <c r="K38" s="161"/>
      <c r="L38" s="160" t="s">
        <v>151</v>
      </c>
      <c r="M38" s="161"/>
      <c r="N38" s="162" t="s">
        <v>144</v>
      </c>
      <c r="O38" s="162"/>
      <c r="P38" s="75" t="str">
        <f>"Сумма "&amp;$R$4</f>
        <v>Сумма тыс.руб</v>
      </c>
      <c r="Q38" s="76" t="s">
        <v>127</v>
      </c>
      <c r="R38" s="153"/>
      <c r="S38" s="21"/>
    </row>
    <row r="39" spans="1:19">
      <c r="A39" s="123"/>
      <c r="B39" s="124"/>
      <c r="C39" s="124"/>
      <c r="D39" s="124"/>
      <c r="E39" s="124"/>
      <c r="F39" s="124"/>
      <c r="G39" s="124"/>
      <c r="H39" s="124"/>
      <c r="I39" s="125"/>
      <c r="J39" s="178"/>
      <c r="K39" s="179"/>
      <c r="L39" s="180"/>
      <c r="M39" s="181"/>
      <c r="N39" s="180"/>
      <c r="O39" s="181"/>
      <c r="P39" s="33"/>
      <c r="Q39" s="32"/>
      <c r="R39" s="34"/>
      <c r="S39" s="21"/>
    </row>
    <row r="40" spans="1:19">
      <c r="A40" s="123"/>
      <c r="B40" s="124"/>
      <c r="C40" s="124"/>
      <c r="D40" s="124"/>
      <c r="E40" s="124"/>
      <c r="F40" s="124"/>
      <c r="G40" s="124"/>
      <c r="H40" s="124"/>
      <c r="I40" s="125"/>
      <c r="J40" s="178"/>
      <c r="K40" s="179"/>
      <c r="L40" s="180"/>
      <c r="M40" s="181"/>
      <c r="N40" s="180"/>
      <c r="O40" s="181"/>
      <c r="P40" s="33"/>
      <c r="Q40" s="32"/>
      <c r="R40" s="34"/>
      <c r="S40" s="21"/>
    </row>
    <row r="41" spans="1:19">
      <c r="A41" s="123"/>
      <c r="B41" s="124"/>
      <c r="C41" s="124"/>
      <c r="D41" s="124"/>
      <c r="E41" s="124"/>
      <c r="F41" s="124"/>
      <c r="G41" s="124"/>
      <c r="H41" s="124"/>
      <c r="I41" s="125"/>
      <c r="J41" s="178"/>
      <c r="K41" s="179"/>
      <c r="L41" s="180"/>
      <c r="M41" s="181"/>
      <c r="N41" s="180"/>
      <c r="O41" s="181"/>
      <c r="P41" s="33"/>
      <c r="Q41" s="32"/>
      <c r="R41" s="34"/>
      <c r="S41" s="21"/>
    </row>
    <row r="42" spans="1:19">
      <c r="A42" s="123"/>
      <c r="B42" s="124"/>
      <c r="C42" s="124"/>
      <c r="D42" s="124"/>
      <c r="E42" s="124"/>
      <c r="F42" s="124"/>
      <c r="G42" s="124"/>
      <c r="H42" s="124"/>
      <c r="I42" s="125"/>
      <c r="J42" s="178"/>
      <c r="K42" s="179"/>
      <c r="L42" s="180"/>
      <c r="M42" s="181"/>
      <c r="N42" s="180"/>
      <c r="O42" s="181"/>
      <c r="P42" s="33"/>
      <c r="Q42" s="32"/>
      <c r="R42" s="34"/>
      <c r="S42" s="21"/>
    </row>
    <row r="43" spans="1:19">
      <c r="A43" s="123"/>
      <c r="B43" s="124"/>
      <c r="C43" s="124"/>
      <c r="D43" s="124"/>
      <c r="E43" s="124"/>
      <c r="F43" s="124"/>
      <c r="G43" s="124"/>
      <c r="H43" s="124"/>
      <c r="I43" s="125"/>
      <c r="J43" s="178"/>
      <c r="K43" s="179"/>
      <c r="L43" s="180"/>
      <c r="M43" s="181"/>
      <c r="N43" s="180"/>
      <c r="O43" s="181"/>
      <c r="P43" s="33"/>
      <c r="Q43" s="32"/>
      <c r="R43" s="34"/>
      <c r="S43" s="21"/>
    </row>
    <row r="44" spans="1:19">
      <c r="A44" s="123"/>
      <c r="B44" s="124"/>
      <c r="C44" s="124"/>
      <c r="D44" s="124"/>
      <c r="E44" s="124"/>
      <c r="F44" s="124"/>
      <c r="G44" s="124"/>
      <c r="H44" s="124"/>
      <c r="I44" s="125"/>
      <c r="J44" s="178"/>
      <c r="K44" s="179"/>
      <c r="L44" s="180"/>
      <c r="M44" s="181"/>
      <c r="N44" s="180"/>
      <c r="O44" s="181"/>
      <c r="P44" s="33"/>
      <c r="Q44" s="32"/>
      <c r="R44" s="34"/>
      <c r="S44" s="21"/>
    </row>
    <row r="45" spans="1:19">
      <c r="A45" s="123"/>
      <c r="B45" s="124"/>
      <c r="C45" s="124"/>
      <c r="D45" s="124"/>
      <c r="E45" s="124"/>
      <c r="F45" s="124"/>
      <c r="G45" s="124"/>
      <c r="H45" s="124"/>
      <c r="I45" s="125"/>
      <c r="J45" s="178"/>
      <c r="K45" s="179"/>
      <c r="L45" s="180"/>
      <c r="M45" s="181"/>
      <c r="N45" s="180"/>
      <c r="O45" s="181"/>
      <c r="P45" s="33"/>
      <c r="Q45" s="32"/>
      <c r="R45" s="34"/>
      <c r="S45" s="21"/>
    </row>
    <row r="46" spans="1:19">
      <c r="A46" s="123"/>
      <c r="B46" s="124"/>
      <c r="C46" s="124"/>
      <c r="D46" s="124"/>
      <c r="E46" s="124"/>
      <c r="F46" s="124"/>
      <c r="G46" s="124"/>
      <c r="H46" s="124"/>
      <c r="I46" s="125"/>
      <c r="J46" s="178"/>
      <c r="K46" s="179"/>
      <c r="L46" s="180"/>
      <c r="M46" s="181"/>
      <c r="N46" s="180"/>
      <c r="O46" s="181"/>
      <c r="P46" s="33"/>
      <c r="Q46" s="32"/>
      <c r="R46" s="34"/>
      <c r="S46" s="21"/>
    </row>
    <row r="47" spans="1:19">
      <c r="A47" s="123"/>
      <c r="B47" s="124"/>
      <c r="C47" s="124"/>
      <c r="D47" s="124"/>
      <c r="E47" s="124"/>
      <c r="F47" s="124"/>
      <c r="G47" s="124"/>
      <c r="H47" s="124"/>
      <c r="I47" s="125"/>
      <c r="J47" s="178"/>
      <c r="K47" s="179"/>
      <c r="L47" s="180"/>
      <c r="M47" s="181"/>
      <c r="N47" s="180"/>
      <c r="O47" s="181"/>
      <c r="P47" s="33"/>
      <c r="Q47" s="32"/>
      <c r="R47" s="34"/>
      <c r="S47" s="21"/>
    </row>
    <row r="48" spans="1:19">
      <c r="A48" s="123"/>
      <c r="B48" s="124"/>
      <c r="C48" s="124"/>
      <c r="D48" s="124"/>
      <c r="E48" s="124"/>
      <c r="F48" s="124"/>
      <c r="G48" s="124"/>
      <c r="H48" s="124"/>
      <c r="I48" s="125"/>
      <c r="J48" s="178"/>
      <c r="K48" s="179"/>
      <c r="L48" s="180"/>
      <c r="M48" s="181"/>
      <c r="N48" s="180"/>
      <c r="O48" s="181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44" t="s">
        <v>119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21"/>
    </row>
    <row r="52" spans="1:19" ht="117" customHeight="1">
      <c r="A52" s="156" t="s">
        <v>205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21"/>
    </row>
    <row r="53" spans="1:19" ht="15" customHeight="1">
      <c r="A53" s="187" t="s">
        <v>203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9"/>
      <c r="S53" s="21"/>
    </row>
    <row r="54" spans="1:19" ht="15" customHeight="1">
      <c r="A54" s="128" t="s">
        <v>183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9"/>
      <c r="L54" s="190">
        <f>$P$8</f>
        <v>43647</v>
      </c>
      <c r="M54" s="191"/>
      <c r="N54" s="191"/>
      <c r="O54" s="191"/>
      <c r="P54" s="85"/>
      <c r="Q54" s="85"/>
      <c r="R54" s="85"/>
      <c r="S54" s="21"/>
    </row>
    <row r="55" spans="1:19" ht="36" customHeight="1">
      <c r="A55" s="130" t="s">
        <v>178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2"/>
      <c r="L55" s="162" t="s">
        <v>177</v>
      </c>
      <c r="M55" s="192"/>
      <c r="N55" s="162" t="s">
        <v>176</v>
      </c>
      <c r="O55" s="192"/>
      <c r="P55" s="86"/>
      <c r="Q55" s="86"/>
      <c r="R55" s="86"/>
      <c r="S55" s="21"/>
    </row>
    <row r="56" spans="1:19">
      <c r="A56" s="123"/>
      <c r="B56" s="124"/>
      <c r="C56" s="124"/>
      <c r="D56" s="124"/>
      <c r="E56" s="124"/>
      <c r="F56" s="124"/>
      <c r="G56" s="124"/>
      <c r="H56" s="124"/>
      <c r="I56" s="124"/>
      <c r="J56" s="124"/>
      <c r="K56" s="125"/>
      <c r="L56" s="193"/>
      <c r="M56" s="193"/>
      <c r="N56" s="193"/>
      <c r="O56" s="193"/>
      <c r="P56" s="36"/>
      <c r="Q56" s="36"/>
      <c r="R56" s="36"/>
      <c r="S56" s="21"/>
    </row>
    <row r="57" spans="1:19">
      <c r="A57" s="123"/>
      <c r="B57" s="124"/>
      <c r="C57" s="124"/>
      <c r="D57" s="124"/>
      <c r="E57" s="124"/>
      <c r="F57" s="124"/>
      <c r="G57" s="124"/>
      <c r="H57" s="124"/>
      <c r="I57" s="124"/>
      <c r="J57" s="124"/>
      <c r="K57" s="125"/>
      <c r="L57" s="193"/>
      <c r="M57" s="193"/>
      <c r="N57" s="193"/>
      <c r="O57" s="193"/>
      <c r="P57" s="36"/>
      <c r="Q57" s="36"/>
      <c r="R57" s="36"/>
      <c r="S57" s="21"/>
    </row>
    <row r="58" spans="1:19">
      <c r="A58" s="123"/>
      <c r="B58" s="124"/>
      <c r="C58" s="124"/>
      <c r="D58" s="124"/>
      <c r="E58" s="124"/>
      <c r="F58" s="124"/>
      <c r="G58" s="124"/>
      <c r="H58" s="124"/>
      <c r="I58" s="124"/>
      <c r="J58" s="124"/>
      <c r="K58" s="125"/>
      <c r="L58" s="193"/>
      <c r="M58" s="193"/>
      <c r="N58" s="193"/>
      <c r="O58" s="193"/>
      <c r="P58" s="36"/>
      <c r="Q58" s="36"/>
      <c r="R58" s="36"/>
      <c r="S58" s="21"/>
    </row>
    <row r="59" spans="1:19">
      <c r="A59" s="123"/>
      <c r="B59" s="124"/>
      <c r="C59" s="124"/>
      <c r="D59" s="124"/>
      <c r="E59" s="124"/>
      <c r="F59" s="124"/>
      <c r="G59" s="124"/>
      <c r="H59" s="124"/>
      <c r="I59" s="124"/>
      <c r="J59" s="124"/>
      <c r="K59" s="125"/>
      <c r="L59" s="193"/>
      <c r="M59" s="193"/>
      <c r="N59" s="193"/>
      <c r="O59" s="193"/>
      <c r="P59" s="36"/>
      <c r="Q59" s="36"/>
      <c r="R59" s="36"/>
      <c r="S59" s="21"/>
    </row>
    <row r="60" spans="1:19">
      <c r="A60" s="123"/>
      <c r="B60" s="124"/>
      <c r="C60" s="124"/>
      <c r="D60" s="124"/>
      <c r="E60" s="124"/>
      <c r="F60" s="124"/>
      <c r="G60" s="124"/>
      <c r="H60" s="124"/>
      <c r="I60" s="124"/>
      <c r="J60" s="124"/>
      <c r="K60" s="125"/>
      <c r="L60" s="194"/>
      <c r="M60" s="195"/>
      <c r="N60" s="194"/>
      <c r="O60" s="195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196">
        <f>SUM(L56:M60)</f>
        <v>0</v>
      </c>
      <c r="M61" s="197"/>
      <c r="N61" s="196">
        <f>SUM(N56:O60)</f>
        <v>0</v>
      </c>
      <c r="O61" s="198"/>
      <c r="P61" s="36"/>
      <c r="Q61" s="36"/>
      <c r="R61" s="36"/>
      <c r="S61" s="21"/>
    </row>
    <row r="62" spans="1:19" ht="15" customHeight="1">
      <c r="A62" s="128" t="s">
        <v>181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9"/>
      <c r="L62" s="190">
        <f>$P$8</f>
        <v>43647</v>
      </c>
      <c r="M62" s="191"/>
      <c r="N62" s="191"/>
      <c r="O62" s="191"/>
      <c r="P62" s="85"/>
      <c r="Q62" s="85"/>
      <c r="R62" s="85"/>
      <c r="S62" s="21"/>
    </row>
    <row r="63" spans="1:19" ht="35.25" customHeight="1">
      <c r="A63" s="130" t="s">
        <v>178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2"/>
      <c r="L63" s="162" t="s">
        <v>177</v>
      </c>
      <c r="M63" s="192"/>
      <c r="N63" s="162" t="s">
        <v>176</v>
      </c>
      <c r="O63" s="192"/>
      <c r="P63" s="86"/>
      <c r="Q63" s="86"/>
      <c r="R63" s="86"/>
      <c r="S63" s="21"/>
    </row>
    <row r="64" spans="1:19">
      <c r="A64" s="123"/>
      <c r="B64" s="124"/>
      <c r="C64" s="124"/>
      <c r="D64" s="124"/>
      <c r="E64" s="124"/>
      <c r="F64" s="124"/>
      <c r="G64" s="124"/>
      <c r="H64" s="124"/>
      <c r="I64" s="124"/>
      <c r="J64" s="124"/>
      <c r="K64" s="125"/>
      <c r="L64" s="199"/>
      <c r="M64" s="199"/>
      <c r="N64" s="199"/>
      <c r="O64" s="199"/>
      <c r="P64" s="36"/>
      <c r="Q64" s="36"/>
      <c r="R64" s="36"/>
      <c r="S64" s="21"/>
    </row>
    <row r="65" spans="1:19">
      <c r="A65" s="123"/>
      <c r="B65" s="124"/>
      <c r="C65" s="124"/>
      <c r="D65" s="124"/>
      <c r="E65" s="124"/>
      <c r="F65" s="124"/>
      <c r="G65" s="124"/>
      <c r="H65" s="124"/>
      <c r="I65" s="124"/>
      <c r="J65" s="124"/>
      <c r="K65" s="125"/>
      <c r="L65" s="199"/>
      <c r="M65" s="199"/>
      <c r="N65" s="199"/>
      <c r="O65" s="199"/>
      <c r="P65" s="36"/>
      <c r="Q65" s="36"/>
      <c r="R65" s="36"/>
      <c r="S65" s="21"/>
    </row>
    <row r="66" spans="1:19">
      <c r="A66" s="123"/>
      <c r="B66" s="124"/>
      <c r="C66" s="124"/>
      <c r="D66" s="124"/>
      <c r="E66" s="124"/>
      <c r="F66" s="124"/>
      <c r="G66" s="124"/>
      <c r="H66" s="124"/>
      <c r="I66" s="124"/>
      <c r="J66" s="124"/>
      <c r="K66" s="125"/>
      <c r="L66" s="199"/>
      <c r="M66" s="199"/>
      <c r="N66" s="199"/>
      <c r="O66" s="199"/>
      <c r="P66" s="36"/>
      <c r="Q66" s="36"/>
      <c r="R66" s="36"/>
      <c r="S66" s="21"/>
    </row>
    <row r="67" spans="1:19">
      <c r="A67" s="123"/>
      <c r="B67" s="124"/>
      <c r="C67" s="124"/>
      <c r="D67" s="124"/>
      <c r="E67" s="124"/>
      <c r="F67" s="124"/>
      <c r="G67" s="124"/>
      <c r="H67" s="124"/>
      <c r="I67" s="124"/>
      <c r="J67" s="124"/>
      <c r="K67" s="125"/>
      <c r="L67" s="199"/>
      <c r="M67" s="199"/>
      <c r="N67" s="199"/>
      <c r="O67" s="199"/>
      <c r="P67" s="36"/>
      <c r="Q67" s="36"/>
      <c r="R67" s="36"/>
      <c r="S67" s="21"/>
    </row>
    <row r="68" spans="1:19">
      <c r="A68" s="123"/>
      <c r="B68" s="124"/>
      <c r="C68" s="124"/>
      <c r="D68" s="124"/>
      <c r="E68" s="124"/>
      <c r="F68" s="124"/>
      <c r="G68" s="124"/>
      <c r="H68" s="124"/>
      <c r="I68" s="124"/>
      <c r="J68" s="124"/>
      <c r="K68" s="125"/>
      <c r="L68" s="199"/>
      <c r="M68" s="199"/>
      <c r="N68" s="199"/>
      <c r="O68" s="199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00">
        <f>SUM(L64:M68)</f>
        <v>0</v>
      </c>
      <c r="M69" s="201"/>
      <c r="N69" s="200">
        <f>SUM(N64:O68)</f>
        <v>0</v>
      </c>
      <c r="O69" s="201"/>
      <c r="P69" s="36"/>
      <c r="Q69" s="36"/>
      <c r="R69" s="36"/>
      <c r="S69" s="21"/>
    </row>
    <row r="70" spans="1:19" ht="15" customHeight="1">
      <c r="A70" s="128" t="s">
        <v>179</v>
      </c>
      <c r="B70" s="128"/>
      <c r="C70" s="128"/>
      <c r="D70" s="128"/>
      <c r="E70" s="128"/>
      <c r="F70" s="128"/>
      <c r="G70" s="128"/>
      <c r="H70" s="128"/>
      <c r="I70" s="128"/>
      <c r="J70" s="128"/>
      <c r="K70" s="129"/>
      <c r="L70" s="190">
        <f>$P$8</f>
        <v>43647</v>
      </c>
      <c r="M70" s="191"/>
      <c r="N70" s="191"/>
      <c r="O70" s="191"/>
      <c r="P70" s="85"/>
      <c r="Q70" s="85"/>
      <c r="R70" s="85"/>
      <c r="S70" s="21"/>
    </row>
    <row r="71" spans="1:19" ht="38.25" customHeight="1">
      <c r="A71" s="130" t="s">
        <v>178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2"/>
      <c r="L71" s="162" t="s">
        <v>177</v>
      </c>
      <c r="M71" s="192"/>
      <c r="N71" s="162" t="s">
        <v>176</v>
      </c>
      <c r="O71" s="192"/>
      <c r="P71" s="86"/>
      <c r="Q71" s="86"/>
      <c r="R71" s="86"/>
      <c r="S71" s="21"/>
    </row>
    <row r="72" spans="1:19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5"/>
      <c r="L72" s="199"/>
      <c r="M72" s="199"/>
      <c r="N72" s="199">
        <v>0</v>
      </c>
      <c r="O72" s="199"/>
      <c r="P72" s="36"/>
      <c r="Q72" s="36"/>
      <c r="R72" s="36"/>
      <c r="S72" s="21"/>
    </row>
    <row r="73" spans="1:19">
      <c r="A73" s="123"/>
      <c r="B73" s="124"/>
      <c r="C73" s="124"/>
      <c r="D73" s="124"/>
      <c r="E73" s="124"/>
      <c r="F73" s="124"/>
      <c r="G73" s="124"/>
      <c r="H73" s="124"/>
      <c r="I73" s="124"/>
      <c r="J73" s="124"/>
      <c r="K73" s="125"/>
      <c r="L73" s="199"/>
      <c r="M73" s="199"/>
      <c r="N73" s="199"/>
      <c r="O73" s="199"/>
      <c r="P73" s="36"/>
      <c r="Q73" s="36"/>
      <c r="R73" s="36"/>
      <c r="S73" s="21"/>
    </row>
    <row r="74" spans="1:19">
      <c r="A74" s="123"/>
      <c r="B74" s="124"/>
      <c r="C74" s="124"/>
      <c r="D74" s="124"/>
      <c r="E74" s="124"/>
      <c r="F74" s="124"/>
      <c r="G74" s="124"/>
      <c r="H74" s="124"/>
      <c r="I74" s="124"/>
      <c r="J74" s="124"/>
      <c r="K74" s="125"/>
      <c r="L74" s="199"/>
      <c r="M74" s="199"/>
      <c r="N74" s="199"/>
      <c r="O74" s="199"/>
      <c r="P74" s="36"/>
      <c r="Q74" s="36"/>
      <c r="R74" s="36"/>
      <c r="S74" s="21"/>
    </row>
    <row r="75" spans="1:19">
      <c r="A75" s="123"/>
      <c r="B75" s="124"/>
      <c r="C75" s="124"/>
      <c r="D75" s="124"/>
      <c r="E75" s="124"/>
      <c r="F75" s="124"/>
      <c r="G75" s="124"/>
      <c r="H75" s="124"/>
      <c r="I75" s="124"/>
      <c r="J75" s="124"/>
      <c r="K75" s="125"/>
      <c r="L75" s="199"/>
      <c r="M75" s="199"/>
      <c r="N75" s="199"/>
      <c r="O75" s="199"/>
      <c r="P75" s="36"/>
      <c r="Q75" s="36"/>
      <c r="R75" s="36"/>
      <c r="S75" s="21"/>
    </row>
    <row r="76" spans="1:19">
      <c r="A76" s="123"/>
      <c r="B76" s="124"/>
      <c r="C76" s="124"/>
      <c r="D76" s="124"/>
      <c r="E76" s="124"/>
      <c r="F76" s="124"/>
      <c r="G76" s="124"/>
      <c r="H76" s="124"/>
      <c r="I76" s="124"/>
      <c r="J76" s="124"/>
      <c r="K76" s="125"/>
      <c r="L76" s="199"/>
      <c r="M76" s="199"/>
      <c r="N76" s="199"/>
      <c r="O76" s="199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00">
        <f>SUM(L72:M76)</f>
        <v>0</v>
      </c>
      <c r="M77" s="202"/>
      <c r="N77" s="200">
        <f>SUM(N72:O76)</f>
        <v>0</v>
      </c>
      <c r="O77" s="201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03">
        <f>L61+L69+L77</f>
        <v>0</v>
      </c>
      <c r="M78" s="204"/>
      <c r="N78" s="205">
        <f>N61+N69+N77</f>
        <v>0</v>
      </c>
      <c r="O78" s="206"/>
      <c r="P78" s="36"/>
      <c r="Q78" s="36"/>
      <c r="R78" s="36"/>
      <c r="S78" s="21"/>
    </row>
    <row r="79" spans="1:19">
      <c r="A79" s="144" t="s">
        <v>119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21"/>
    </row>
    <row r="80" spans="1:19" ht="52.5" customHeight="1">
      <c r="A80" s="154" t="s">
        <v>234</v>
      </c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21"/>
    </row>
    <row r="81" spans="1:19">
      <c r="A81" s="215" t="s">
        <v>26</v>
      </c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"/>
    </row>
    <row r="82" spans="1:19" ht="15" customHeight="1">
      <c r="A82" s="128" t="s">
        <v>173</v>
      </c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9"/>
      <c r="R82" s="90">
        <f>$P$8</f>
        <v>43647</v>
      </c>
      <c r="S82" s="21"/>
    </row>
    <row r="83" spans="1:19" ht="25.5" customHeight="1">
      <c r="A83" s="130" t="s">
        <v>172</v>
      </c>
      <c r="B83" s="131"/>
      <c r="C83" s="131"/>
      <c r="D83" s="131"/>
      <c r="E83" s="131"/>
      <c r="F83" s="131"/>
      <c r="G83" s="131"/>
      <c r="H83" s="132"/>
      <c r="I83" s="91" t="s">
        <v>161</v>
      </c>
      <c r="J83" s="92" t="s">
        <v>160</v>
      </c>
      <c r="K83" s="92" t="s">
        <v>168</v>
      </c>
      <c r="L83" s="130" t="s">
        <v>158</v>
      </c>
      <c r="M83" s="131"/>
      <c r="N83" s="131"/>
      <c r="O83" s="131"/>
      <c r="P83" s="131"/>
      <c r="Q83" s="132"/>
      <c r="R83" s="93" t="str">
        <f>"Рыночная стоимость "&amp;$R$4</f>
        <v>Рыночная стоимость тыс.руб</v>
      </c>
      <c r="S83" s="21"/>
    </row>
    <row r="84" spans="1:19">
      <c r="A84" s="123"/>
      <c r="B84" s="124"/>
      <c r="C84" s="124"/>
      <c r="D84" s="124"/>
      <c r="E84" s="124"/>
      <c r="F84" s="124"/>
      <c r="G84" s="124"/>
      <c r="H84" s="125"/>
      <c r="I84" s="35"/>
      <c r="J84" s="35"/>
      <c r="K84" s="59"/>
      <c r="L84" s="120"/>
      <c r="M84" s="121"/>
      <c r="N84" s="121"/>
      <c r="O84" s="121"/>
      <c r="P84" s="121"/>
      <c r="Q84" s="122"/>
      <c r="R84" s="65"/>
      <c r="S84" s="21"/>
    </row>
    <row r="85" spans="1:19">
      <c r="A85" s="123"/>
      <c r="B85" s="124"/>
      <c r="C85" s="124"/>
      <c r="D85" s="124"/>
      <c r="E85" s="124"/>
      <c r="F85" s="124"/>
      <c r="G85" s="124"/>
      <c r="H85" s="125"/>
      <c r="I85" s="35"/>
      <c r="J85" s="35"/>
      <c r="K85" s="59"/>
      <c r="L85" s="120"/>
      <c r="M85" s="121"/>
      <c r="N85" s="121"/>
      <c r="O85" s="121"/>
      <c r="P85" s="121"/>
      <c r="Q85" s="122"/>
      <c r="R85" s="65"/>
      <c r="S85" s="21"/>
    </row>
    <row r="86" spans="1:19">
      <c r="A86" s="123"/>
      <c r="B86" s="124"/>
      <c r="C86" s="124"/>
      <c r="D86" s="124"/>
      <c r="E86" s="124"/>
      <c r="F86" s="124"/>
      <c r="G86" s="124"/>
      <c r="H86" s="125"/>
      <c r="I86" s="35"/>
      <c r="J86" s="35"/>
      <c r="K86" s="59"/>
      <c r="L86" s="120"/>
      <c r="M86" s="121"/>
      <c r="N86" s="121"/>
      <c r="O86" s="121"/>
      <c r="P86" s="121"/>
      <c r="Q86" s="122"/>
      <c r="R86" s="65"/>
      <c r="S86" s="21"/>
    </row>
    <row r="87" spans="1:19">
      <c r="A87" s="123"/>
      <c r="B87" s="124"/>
      <c r="C87" s="124"/>
      <c r="D87" s="124"/>
      <c r="E87" s="124"/>
      <c r="F87" s="124"/>
      <c r="G87" s="124"/>
      <c r="H87" s="125"/>
      <c r="I87" s="35"/>
      <c r="J87" s="35"/>
      <c r="K87" s="59"/>
      <c r="L87" s="120"/>
      <c r="M87" s="121"/>
      <c r="N87" s="121"/>
      <c r="O87" s="121"/>
      <c r="P87" s="121"/>
      <c r="Q87" s="122"/>
      <c r="R87" s="65"/>
      <c r="S87" s="21"/>
    </row>
    <row r="88" spans="1:19">
      <c r="A88" s="123"/>
      <c r="B88" s="124"/>
      <c r="C88" s="124"/>
      <c r="D88" s="124"/>
      <c r="E88" s="124"/>
      <c r="F88" s="124"/>
      <c r="G88" s="124"/>
      <c r="H88" s="125"/>
      <c r="I88" s="35"/>
      <c r="J88" s="35"/>
      <c r="K88" s="59"/>
      <c r="L88" s="120"/>
      <c r="M88" s="121"/>
      <c r="N88" s="121"/>
      <c r="O88" s="121"/>
      <c r="P88" s="121"/>
      <c r="Q88" s="122"/>
      <c r="R88" s="65"/>
      <c r="S88" s="21"/>
    </row>
    <row r="89" spans="1:19">
      <c r="A89" s="123"/>
      <c r="B89" s="124"/>
      <c r="C89" s="124"/>
      <c r="D89" s="124"/>
      <c r="E89" s="124"/>
      <c r="F89" s="124"/>
      <c r="G89" s="124"/>
      <c r="H89" s="125"/>
      <c r="I89" s="35"/>
      <c r="J89" s="35"/>
      <c r="K89" s="59"/>
      <c r="L89" s="120"/>
      <c r="M89" s="121"/>
      <c r="N89" s="121"/>
      <c r="O89" s="121"/>
      <c r="P89" s="121"/>
      <c r="Q89" s="122"/>
      <c r="R89" s="65"/>
      <c r="S89" s="21"/>
    </row>
    <row r="90" spans="1:19">
      <c r="A90" s="123"/>
      <c r="B90" s="124"/>
      <c r="C90" s="124"/>
      <c r="D90" s="124"/>
      <c r="E90" s="124"/>
      <c r="F90" s="124"/>
      <c r="G90" s="124"/>
      <c r="H90" s="125"/>
      <c r="I90" s="35"/>
      <c r="J90" s="35"/>
      <c r="K90" s="59"/>
      <c r="L90" s="120"/>
      <c r="M90" s="121"/>
      <c r="N90" s="121"/>
      <c r="O90" s="121"/>
      <c r="P90" s="121"/>
      <c r="Q90" s="122"/>
      <c r="R90" s="65"/>
      <c r="S90" s="21"/>
    </row>
    <row r="91" spans="1:19">
      <c r="A91" s="123"/>
      <c r="B91" s="124"/>
      <c r="C91" s="124"/>
      <c r="D91" s="124"/>
      <c r="E91" s="124"/>
      <c r="F91" s="124"/>
      <c r="G91" s="124"/>
      <c r="H91" s="125"/>
      <c r="I91" s="35"/>
      <c r="J91" s="35"/>
      <c r="K91" s="59"/>
      <c r="L91" s="120"/>
      <c r="M91" s="121"/>
      <c r="N91" s="121"/>
      <c r="O91" s="121"/>
      <c r="P91" s="121"/>
      <c r="Q91" s="122"/>
      <c r="R91" s="65"/>
      <c r="S91" s="21"/>
    </row>
    <row r="92" spans="1:19">
      <c r="A92" s="123"/>
      <c r="B92" s="124"/>
      <c r="C92" s="124"/>
      <c r="D92" s="124"/>
      <c r="E92" s="124"/>
      <c r="F92" s="124"/>
      <c r="G92" s="124"/>
      <c r="H92" s="125"/>
      <c r="I92" s="35"/>
      <c r="J92" s="35"/>
      <c r="K92" s="59"/>
      <c r="L92" s="120"/>
      <c r="M92" s="121"/>
      <c r="N92" s="121"/>
      <c r="O92" s="121"/>
      <c r="P92" s="121"/>
      <c r="Q92" s="122"/>
      <c r="R92" s="65"/>
      <c r="S92" s="21"/>
    </row>
    <row r="93" spans="1:19">
      <c r="A93" s="123"/>
      <c r="B93" s="124"/>
      <c r="C93" s="124"/>
      <c r="D93" s="124"/>
      <c r="E93" s="124"/>
      <c r="F93" s="124"/>
      <c r="G93" s="124"/>
      <c r="H93" s="125"/>
      <c r="I93" s="35"/>
      <c r="J93" s="35"/>
      <c r="K93" s="59"/>
      <c r="L93" s="120"/>
      <c r="M93" s="121"/>
      <c r="N93" s="121"/>
      <c r="O93" s="121"/>
      <c r="P93" s="121"/>
      <c r="Q93" s="122"/>
      <c r="R93" s="65"/>
      <c r="S93" s="21"/>
    </row>
    <row r="94" spans="1:19">
      <c r="A94" s="126" t="s">
        <v>171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94">
        <f>SUM(R84:R93)</f>
        <v>0</v>
      </c>
      <c r="S94" s="21"/>
    </row>
    <row r="95" spans="1:19" ht="15" customHeight="1">
      <c r="A95" s="128" t="s">
        <v>170</v>
      </c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9"/>
      <c r="R95" s="90">
        <f>$P$8</f>
        <v>43647</v>
      </c>
      <c r="S95" s="21"/>
    </row>
    <row r="96" spans="1:19" ht="25.5" customHeight="1">
      <c r="A96" s="130" t="s">
        <v>169</v>
      </c>
      <c r="B96" s="131"/>
      <c r="C96" s="131"/>
      <c r="D96" s="131"/>
      <c r="E96" s="131"/>
      <c r="F96" s="131"/>
      <c r="G96" s="131"/>
      <c r="H96" s="132"/>
      <c r="I96" s="91" t="s">
        <v>161</v>
      </c>
      <c r="J96" s="92" t="s">
        <v>160</v>
      </c>
      <c r="K96" s="92" t="s">
        <v>168</v>
      </c>
      <c r="L96" s="130" t="s">
        <v>158</v>
      </c>
      <c r="M96" s="131"/>
      <c r="N96" s="131"/>
      <c r="O96" s="131"/>
      <c r="P96" s="131"/>
      <c r="Q96" s="132"/>
      <c r="R96" s="93" t="str">
        <f>"Рыночная стоимость "&amp;$R$4</f>
        <v>Рыночная стоимость тыс.руб</v>
      </c>
      <c r="S96" s="21"/>
    </row>
    <row r="97" spans="1:19">
      <c r="A97" s="123"/>
      <c r="B97" s="124"/>
      <c r="C97" s="124"/>
      <c r="D97" s="124"/>
      <c r="E97" s="124"/>
      <c r="F97" s="124"/>
      <c r="G97" s="124"/>
      <c r="H97" s="125"/>
      <c r="I97" s="35"/>
      <c r="J97" s="35"/>
      <c r="K97" s="59"/>
      <c r="L97" s="120"/>
      <c r="M97" s="121"/>
      <c r="N97" s="121"/>
      <c r="O97" s="121"/>
      <c r="P97" s="121"/>
      <c r="Q97" s="122"/>
      <c r="R97" s="65"/>
      <c r="S97" s="21"/>
    </row>
    <row r="98" spans="1:19">
      <c r="A98" s="123"/>
      <c r="B98" s="124"/>
      <c r="C98" s="124"/>
      <c r="D98" s="124"/>
      <c r="E98" s="124"/>
      <c r="F98" s="124"/>
      <c r="G98" s="124"/>
      <c r="H98" s="125"/>
      <c r="I98" s="35"/>
      <c r="J98" s="35"/>
      <c r="K98" s="59"/>
      <c r="L98" s="120"/>
      <c r="M98" s="121"/>
      <c r="N98" s="121"/>
      <c r="O98" s="121"/>
      <c r="P98" s="121"/>
      <c r="Q98" s="122"/>
      <c r="R98" s="65"/>
      <c r="S98" s="21"/>
    </row>
    <row r="99" spans="1:19">
      <c r="A99" s="123"/>
      <c r="B99" s="124"/>
      <c r="C99" s="124"/>
      <c r="D99" s="124"/>
      <c r="E99" s="124"/>
      <c r="F99" s="124"/>
      <c r="G99" s="124"/>
      <c r="H99" s="125"/>
      <c r="I99" s="35"/>
      <c r="J99" s="35"/>
      <c r="K99" s="59"/>
      <c r="L99" s="120"/>
      <c r="M99" s="121"/>
      <c r="N99" s="121"/>
      <c r="O99" s="121"/>
      <c r="P99" s="121"/>
      <c r="Q99" s="122"/>
      <c r="R99" s="65"/>
      <c r="S99" s="21"/>
    </row>
    <row r="100" spans="1:19">
      <c r="A100" s="123"/>
      <c r="B100" s="124"/>
      <c r="C100" s="124"/>
      <c r="D100" s="124"/>
      <c r="E100" s="124"/>
      <c r="F100" s="124"/>
      <c r="G100" s="124"/>
      <c r="H100" s="125"/>
      <c r="I100" s="35"/>
      <c r="J100" s="35"/>
      <c r="K100" s="59"/>
      <c r="L100" s="120"/>
      <c r="M100" s="121"/>
      <c r="N100" s="121"/>
      <c r="O100" s="121"/>
      <c r="P100" s="121"/>
      <c r="Q100" s="122"/>
      <c r="R100" s="65"/>
      <c r="S100" s="21"/>
    </row>
    <row r="101" spans="1:19">
      <c r="A101" s="123"/>
      <c r="B101" s="124"/>
      <c r="C101" s="124"/>
      <c r="D101" s="124"/>
      <c r="E101" s="124"/>
      <c r="F101" s="124"/>
      <c r="G101" s="124"/>
      <c r="H101" s="125"/>
      <c r="I101" s="35"/>
      <c r="J101" s="35"/>
      <c r="K101" s="59"/>
      <c r="L101" s="120"/>
      <c r="M101" s="121"/>
      <c r="N101" s="121"/>
      <c r="O101" s="121"/>
      <c r="P101" s="121"/>
      <c r="Q101" s="122"/>
      <c r="R101" s="65"/>
      <c r="S101" s="21"/>
    </row>
    <row r="102" spans="1:19">
      <c r="A102" s="123"/>
      <c r="B102" s="124"/>
      <c r="C102" s="124"/>
      <c r="D102" s="124"/>
      <c r="E102" s="124"/>
      <c r="F102" s="124"/>
      <c r="G102" s="124"/>
      <c r="H102" s="125"/>
      <c r="I102" s="35"/>
      <c r="J102" s="35"/>
      <c r="K102" s="59"/>
      <c r="L102" s="120"/>
      <c r="M102" s="121"/>
      <c r="N102" s="121"/>
      <c r="O102" s="121"/>
      <c r="P102" s="121"/>
      <c r="Q102" s="122"/>
      <c r="R102" s="65"/>
      <c r="S102" s="21"/>
    </row>
    <row r="103" spans="1:19">
      <c r="A103" s="123"/>
      <c r="B103" s="124"/>
      <c r="C103" s="124"/>
      <c r="D103" s="124"/>
      <c r="E103" s="124"/>
      <c r="F103" s="124"/>
      <c r="G103" s="124"/>
      <c r="H103" s="125"/>
      <c r="I103" s="35"/>
      <c r="J103" s="35"/>
      <c r="K103" s="59"/>
      <c r="L103" s="120"/>
      <c r="M103" s="121"/>
      <c r="N103" s="121"/>
      <c r="O103" s="121"/>
      <c r="P103" s="121"/>
      <c r="Q103" s="122"/>
      <c r="R103" s="65"/>
      <c r="S103" s="21"/>
    </row>
    <row r="104" spans="1:19">
      <c r="A104" s="123"/>
      <c r="B104" s="124"/>
      <c r="C104" s="124"/>
      <c r="D104" s="124"/>
      <c r="E104" s="124"/>
      <c r="F104" s="124"/>
      <c r="G104" s="124"/>
      <c r="H104" s="125"/>
      <c r="I104" s="35"/>
      <c r="J104" s="35"/>
      <c r="K104" s="59"/>
      <c r="L104" s="120"/>
      <c r="M104" s="121"/>
      <c r="N104" s="121"/>
      <c r="O104" s="121"/>
      <c r="P104" s="121"/>
      <c r="Q104" s="122"/>
      <c r="R104" s="65"/>
      <c r="S104" s="21"/>
    </row>
    <row r="105" spans="1:19">
      <c r="A105" s="123"/>
      <c r="B105" s="124"/>
      <c r="C105" s="124"/>
      <c r="D105" s="124"/>
      <c r="E105" s="124"/>
      <c r="F105" s="124"/>
      <c r="G105" s="124"/>
      <c r="H105" s="125"/>
      <c r="I105" s="35"/>
      <c r="J105" s="35"/>
      <c r="K105" s="59"/>
      <c r="L105" s="120"/>
      <c r="M105" s="121"/>
      <c r="N105" s="121"/>
      <c r="O105" s="121"/>
      <c r="P105" s="121"/>
      <c r="Q105" s="122"/>
      <c r="R105" s="65"/>
      <c r="S105" s="21"/>
    </row>
    <row r="106" spans="1:19">
      <c r="A106" s="123"/>
      <c r="B106" s="124"/>
      <c r="C106" s="124"/>
      <c r="D106" s="124"/>
      <c r="E106" s="124"/>
      <c r="F106" s="124"/>
      <c r="G106" s="124"/>
      <c r="H106" s="125"/>
      <c r="I106" s="35"/>
      <c r="J106" s="35"/>
      <c r="K106" s="59"/>
      <c r="L106" s="120"/>
      <c r="M106" s="121"/>
      <c r="N106" s="121"/>
      <c r="O106" s="121"/>
      <c r="P106" s="121"/>
      <c r="Q106" s="122"/>
      <c r="R106" s="65"/>
      <c r="S106" s="21"/>
    </row>
    <row r="107" spans="1:19">
      <c r="A107" s="126" t="s">
        <v>167</v>
      </c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94">
        <f>SUM(R97:R106)</f>
        <v>0</v>
      </c>
      <c r="S107" s="21"/>
    </row>
    <row r="108" spans="1:19" ht="15" customHeight="1">
      <c r="A108" s="128" t="s">
        <v>166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90">
        <f>$P$8</f>
        <v>43647</v>
      </c>
      <c r="S108" s="21"/>
    </row>
    <row r="109" spans="1:19" ht="25.5" customHeight="1">
      <c r="A109" s="130" t="s">
        <v>162</v>
      </c>
      <c r="B109" s="131"/>
      <c r="C109" s="131"/>
      <c r="D109" s="131"/>
      <c r="E109" s="131"/>
      <c r="F109" s="131"/>
      <c r="G109" s="131"/>
      <c r="H109" s="132"/>
      <c r="I109" s="91" t="s">
        <v>161</v>
      </c>
      <c r="J109" s="92" t="s">
        <v>165</v>
      </c>
      <c r="K109" s="92" t="s">
        <v>159</v>
      </c>
      <c r="L109" s="130" t="s">
        <v>158</v>
      </c>
      <c r="M109" s="131"/>
      <c r="N109" s="131"/>
      <c r="O109" s="131"/>
      <c r="P109" s="131"/>
      <c r="Q109" s="132"/>
      <c r="R109" s="93" t="str">
        <f>"Рыночная стоимость "&amp;$R$4</f>
        <v>Рыночная стоимость тыс.руб</v>
      </c>
      <c r="S109" s="21"/>
    </row>
    <row r="110" spans="1:19">
      <c r="A110" s="123"/>
      <c r="B110" s="124"/>
      <c r="C110" s="124"/>
      <c r="D110" s="124"/>
      <c r="E110" s="124"/>
      <c r="F110" s="124"/>
      <c r="G110" s="124"/>
      <c r="H110" s="125"/>
      <c r="I110" s="35"/>
      <c r="J110" s="35"/>
      <c r="K110" s="59"/>
      <c r="L110" s="120"/>
      <c r="M110" s="121"/>
      <c r="N110" s="121"/>
      <c r="O110" s="121"/>
      <c r="P110" s="121"/>
      <c r="Q110" s="122"/>
      <c r="R110" s="65"/>
      <c r="S110" s="21"/>
    </row>
    <row r="111" spans="1:19">
      <c r="A111" s="123"/>
      <c r="B111" s="124"/>
      <c r="C111" s="124"/>
      <c r="D111" s="124"/>
      <c r="E111" s="124"/>
      <c r="F111" s="124"/>
      <c r="G111" s="124"/>
      <c r="H111" s="125"/>
      <c r="I111" s="35"/>
      <c r="J111" s="35"/>
      <c r="K111" s="59"/>
      <c r="L111" s="120"/>
      <c r="M111" s="121"/>
      <c r="N111" s="121"/>
      <c r="O111" s="121"/>
      <c r="P111" s="121"/>
      <c r="Q111" s="122"/>
      <c r="R111" s="65"/>
      <c r="S111" s="21"/>
    </row>
    <row r="112" spans="1:19">
      <c r="A112" s="123"/>
      <c r="B112" s="124"/>
      <c r="C112" s="124"/>
      <c r="D112" s="124"/>
      <c r="E112" s="124"/>
      <c r="F112" s="124"/>
      <c r="G112" s="124"/>
      <c r="H112" s="125"/>
      <c r="I112" s="35"/>
      <c r="J112" s="35"/>
      <c r="K112" s="59"/>
      <c r="L112" s="120"/>
      <c r="M112" s="121"/>
      <c r="N112" s="121"/>
      <c r="O112" s="121"/>
      <c r="P112" s="121"/>
      <c r="Q112" s="122"/>
      <c r="R112" s="65"/>
      <c r="S112" s="21"/>
    </row>
    <row r="113" spans="1:19">
      <c r="A113" s="123"/>
      <c r="B113" s="124"/>
      <c r="C113" s="124"/>
      <c r="D113" s="124"/>
      <c r="E113" s="124"/>
      <c r="F113" s="124"/>
      <c r="G113" s="124"/>
      <c r="H113" s="125"/>
      <c r="I113" s="35"/>
      <c r="J113" s="35"/>
      <c r="K113" s="59"/>
      <c r="L113" s="120"/>
      <c r="M113" s="121"/>
      <c r="N113" s="121"/>
      <c r="O113" s="121"/>
      <c r="P113" s="121"/>
      <c r="Q113" s="122"/>
      <c r="R113" s="65"/>
      <c r="S113" s="21"/>
    </row>
    <row r="114" spans="1:19">
      <c r="A114" s="123"/>
      <c r="B114" s="124"/>
      <c r="C114" s="124"/>
      <c r="D114" s="124"/>
      <c r="E114" s="124"/>
      <c r="F114" s="124"/>
      <c r="G114" s="124"/>
      <c r="H114" s="125"/>
      <c r="I114" s="35"/>
      <c r="J114" s="35"/>
      <c r="K114" s="59"/>
      <c r="L114" s="120"/>
      <c r="M114" s="121"/>
      <c r="N114" s="121"/>
      <c r="O114" s="121"/>
      <c r="P114" s="121"/>
      <c r="Q114" s="122"/>
      <c r="R114" s="65"/>
      <c r="S114" s="21"/>
    </row>
    <row r="115" spans="1:19">
      <c r="A115" s="123"/>
      <c r="B115" s="124"/>
      <c r="C115" s="124"/>
      <c r="D115" s="124"/>
      <c r="E115" s="124"/>
      <c r="F115" s="124"/>
      <c r="G115" s="124"/>
      <c r="H115" s="125"/>
      <c r="I115" s="35"/>
      <c r="J115" s="35"/>
      <c r="K115" s="59"/>
      <c r="L115" s="120"/>
      <c r="M115" s="121"/>
      <c r="N115" s="121"/>
      <c r="O115" s="121"/>
      <c r="P115" s="121"/>
      <c r="Q115" s="122"/>
      <c r="R115" s="65"/>
      <c r="S115" s="21"/>
    </row>
    <row r="116" spans="1:19">
      <c r="A116" s="123"/>
      <c r="B116" s="124"/>
      <c r="C116" s="124"/>
      <c r="D116" s="124"/>
      <c r="E116" s="124"/>
      <c r="F116" s="124"/>
      <c r="G116" s="124"/>
      <c r="H116" s="125"/>
      <c r="I116" s="35"/>
      <c r="J116" s="35"/>
      <c r="K116" s="59"/>
      <c r="L116" s="120"/>
      <c r="M116" s="121"/>
      <c r="N116" s="121"/>
      <c r="O116" s="121"/>
      <c r="P116" s="121"/>
      <c r="Q116" s="122"/>
      <c r="R116" s="65"/>
      <c r="S116" s="21"/>
    </row>
    <row r="117" spans="1:19">
      <c r="A117" s="123"/>
      <c r="B117" s="124"/>
      <c r="C117" s="124"/>
      <c r="D117" s="124"/>
      <c r="E117" s="124"/>
      <c r="F117" s="124"/>
      <c r="G117" s="124"/>
      <c r="H117" s="125"/>
      <c r="I117" s="35"/>
      <c r="J117" s="35"/>
      <c r="K117" s="59"/>
      <c r="L117" s="120"/>
      <c r="M117" s="121"/>
      <c r="N117" s="121"/>
      <c r="O117" s="121"/>
      <c r="P117" s="121"/>
      <c r="Q117" s="122"/>
      <c r="R117" s="65"/>
      <c r="S117" s="21"/>
    </row>
    <row r="118" spans="1:19">
      <c r="A118" s="123"/>
      <c r="B118" s="124"/>
      <c r="C118" s="124"/>
      <c r="D118" s="124"/>
      <c r="E118" s="124"/>
      <c r="F118" s="124"/>
      <c r="G118" s="124"/>
      <c r="H118" s="125"/>
      <c r="I118" s="35"/>
      <c r="J118" s="35"/>
      <c r="K118" s="59"/>
      <c r="L118" s="120"/>
      <c r="M118" s="121"/>
      <c r="N118" s="121"/>
      <c r="O118" s="121"/>
      <c r="P118" s="121"/>
      <c r="Q118" s="122"/>
      <c r="R118" s="65"/>
      <c r="S118" s="21"/>
    </row>
    <row r="119" spans="1:19">
      <c r="A119" s="123"/>
      <c r="B119" s="124"/>
      <c r="C119" s="124"/>
      <c r="D119" s="124"/>
      <c r="E119" s="124"/>
      <c r="F119" s="124"/>
      <c r="G119" s="124"/>
      <c r="H119" s="125"/>
      <c r="I119" s="35"/>
      <c r="J119" s="35"/>
      <c r="K119" s="59"/>
      <c r="L119" s="120"/>
      <c r="M119" s="121"/>
      <c r="N119" s="121"/>
      <c r="O119" s="121"/>
      <c r="P119" s="121"/>
      <c r="Q119" s="122"/>
      <c r="R119" s="65"/>
      <c r="S119" s="21"/>
    </row>
    <row r="120" spans="1:19">
      <c r="A120" s="126" t="s">
        <v>164</v>
      </c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95">
        <f>SUM(R110:R119)</f>
        <v>0</v>
      </c>
      <c r="S120" s="21"/>
    </row>
    <row r="121" spans="1:19" ht="15" customHeight="1">
      <c r="A121" s="128" t="s">
        <v>163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90">
        <f>$P$8</f>
        <v>43647</v>
      </c>
      <c r="S121" s="21"/>
    </row>
    <row r="122" spans="1:19" ht="25.5" customHeight="1">
      <c r="A122" s="130" t="s">
        <v>199</v>
      </c>
      <c r="B122" s="131"/>
      <c r="C122" s="131"/>
      <c r="D122" s="131"/>
      <c r="E122" s="131"/>
      <c r="F122" s="131"/>
      <c r="G122" s="131"/>
      <c r="H122" s="132"/>
      <c r="I122" s="91" t="s">
        <v>161</v>
      </c>
      <c r="J122" s="92" t="s">
        <v>160</v>
      </c>
      <c r="K122" s="92" t="s">
        <v>159</v>
      </c>
      <c r="L122" s="130" t="s">
        <v>158</v>
      </c>
      <c r="M122" s="131"/>
      <c r="N122" s="131"/>
      <c r="O122" s="131"/>
      <c r="P122" s="131"/>
      <c r="Q122" s="132"/>
      <c r="R122" s="93" t="str">
        <f>"Рыночная стоимость "&amp;$R$4</f>
        <v>Рыночная стоимость тыс.руб</v>
      </c>
      <c r="S122" s="21"/>
    </row>
    <row r="123" spans="1:19">
      <c r="A123" s="123"/>
      <c r="B123" s="124"/>
      <c r="C123" s="124"/>
      <c r="D123" s="124"/>
      <c r="E123" s="124"/>
      <c r="F123" s="124"/>
      <c r="G123" s="124"/>
      <c r="H123" s="125"/>
      <c r="I123" s="35"/>
      <c r="J123" s="35"/>
      <c r="K123" s="59"/>
      <c r="L123" s="120"/>
      <c r="M123" s="121"/>
      <c r="N123" s="121"/>
      <c r="O123" s="121"/>
      <c r="P123" s="121"/>
      <c r="Q123" s="122"/>
      <c r="R123" s="65"/>
      <c r="S123" s="21"/>
    </row>
    <row r="124" spans="1:19">
      <c r="A124" s="123"/>
      <c r="B124" s="124"/>
      <c r="C124" s="124"/>
      <c r="D124" s="124"/>
      <c r="E124" s="124"/>
      <c r="F124" s="124"/>
      <c r="G124" s="124"/>
      <c r="H124" s="125"/>
      <c r="I124" s="35"/>
      <c r="J124" s="35"/>
      <c r="K124" s="59"/>
      <c r="L124" s="120"/>
      <c r="M124" s="121"/>
      <c r="N124" s="121"/>
      <c r="O124" s="121"/>
      <c r="P124" s="121"/>
      <c r="Q124" s="122"/>
      <c r="R124" s="65"/>
      <c r="S124" s="21"/>
    </row>
    <row r="125" spans="1:19">
      <c r="A125" s="123"/>
      <c r="B125" s="124"/>
      <c r="C125" s="124"/>
      <c r="D125" s="124"/>
      <c r="E125" s="124"/>
      <c r="F125" s="124"/>
      <c r="G125" s="124"/>
      <c r="H125" s="125"/>
      <c r="I125" s="35"/>
      <c r="J125" s="35"/>
      <c r="K125" s="59"/>
      <c r="L125" s="120"/>
      <c r="M125" s="121"/>
      <c r="N125" s="121"/>
      <c r="O125" s="121"/>
      <c r="P125" s="121"/>
      <c r="Q125" s="122"/>
      <c r="R125" s="65"/>
      <c r="S125" s="21"/>
    </row>
    <row r="126" spans="1:19">
      <c r="A126" s="123"/>
      <c r="B126" s="124"/>
      <c r="C126" s="124"/>
      <c r="D126" s="124"/>
      <c r="E126" s="124"/>
      <c r="F126" s="124"/>
      <c r="G126" s="124"/>
      <c r="H126" s="125"/>
      <c r="I126" s="35"/>
      <c r="J126" s="35"/>
      <c r="K126" s="59"/>
      <c r="L126" s="120"/>
      <c r="M126" s="121"/>
      <c r="N126" s="121"/>
      <c r="O126" s="121"/>
      <c r="P126" s="121"/>
      <c r="Q126" s="122"/>
      <c r="R126" s="65"/>
      <c r="S126" s="21"/>
    </row>
    <row r="127" spans="1:19">
      <c r="A127" s="123"/>
      <c r="B127" s="124"/>
      <c r="C127" s="124"/>
      <c r="D127" s="124"/>
      <c r="E127" s="124"/>
      <c r="F127" s="124"/>
      <c r="G127" s="124"/>
      <c r="H127" s="125"/>
      <c r="I127" s="35"/>
      <c r="J127" s="35"/>
      <c r="K127" s="59"/>
      <c r="L127" s="120"/>
      <c r="M127" s="121"/>
      <c r="N127" s="121"/>
      <c r="O127" s="121"/>
      <c r="P127" s="121"/>
      <c r="Q127" s="122"/>
      <c r="R127" s="65"/>
      <c r="S127" s="21"/>
    </row>
    <row r="128" spans="1:19">
      <c r="A128" s="123"/>
      <c r="B128" s="124"/>
      <c r="C128" s="124"/>
      <c r="D128" s="124"/>
      <c r="E128" s="124"/>
      <c r="F128" s="124"/>
      <c r="G128" s="124"/>
      <c r="H128" s="125"/>
      <c r="I128" s="35"/>
      <c r="J128" s="35"/>
      <c r="K128" s="59"/>
      <c r="L128" s="120"/>
      <c r="M128" s="121"/>
      <c r="N128" s="121"/>
      <c r="O128" s="121"/>
      <c r="P128" s="121"/>
      <c r="Q128" s="122"/>
      <c r="R128" s="65"/>
      <c r="S128" s="21"/>
    </row>
    <row r="129" spans="1:19">
      <c r="A129" s="123"/>
      <c r="B129" s="124"/>
      <c r="C129" s="124"/>
      <c r="D129" s="124"/>
      <c r="E129" s="124"/>
      <c r="F129" s="124"/>
      <c r="G129" s="124"/>
      <c r="H129" s="125"/>
      <c r="I129" s="35"/>
      <c r="J129" s="35"/>
      <c r="K129" s="59"/>
      <c r="L129" s="120"/>
      <c r="M129" s="121"/>
      <c r="N129" s="121"/>
      <c r="O129" s="121"/>
      <c r="P129" s="121"/>
      <c r="Q129" s="122"/>
      <c r="R129" s="65"/>
      <c r="S129" s="21"/>
    </row>
    <row r="130" spans="1:19">
      <c r="A130" s="123"/>
      <c r="B130" s="124"/>
      <c r="C130" s="124"/>
      <c r="D130" s="124"/>
      <c r="E130" s="124"/>
      <c r="F130" s="124"/>
      <c r="G130" s="124"/>
      <c r="H130" s="125"/>
      <c r="I130" s="35"/>
      <c r="J130" s="35"/>
      <c r="K130" s="59"/>
      <c r="L130" s="120"/>
      <c r="M130" s="121"/>
      <c r="N130" s="121"/>
      <c r="O130" s="121"/>
      <c r="P130" s="121"/>
      <c r="Q130" s="122"/>
      <c r="R130" s="65"/>
      <c r="S130" s="21"/>
    </row>
    <row r="131" spans="1:19">
      <c r="A131" s="123"/>
      <c r="B131" s="124"/>
      <c r="C131" s="124"/>
      <c r="D131" s="124"/>
      <c r="E131" s="124"/>
      <c r="F131" s="124"/>
      <c r="G131" s="124"/>
      <c r="H131" s="125"/>
      <c r="I131" s="35"/>
      <c r="J131" s="35"/>
      <c r="K131" s="59"/>
      <c r="L131" s="120"/>
      <c r="M131" s="121"/>
      <c r="N131" s="121"/>
      <c r="O131" s="121"/>
      <c r="P131" s="121"/>
      <c r="Q131" s="122"/>
      <c r="R131" s="65"/>
      <c r="S131" s="21"/>
    </row>
    <row r="132" spans="1:19">
      <c r="A132" s="123"/>
      <c r="B132" s="124"/>
      <c r="C132" s="124"/>
      <c r="D132" s="124"/>
      <c r="E132" s="124"/>
      <c r="F132" s="124"/>
      <c r="G132" s="124"/>
      <c r="H132" s="125"/>
      <c r="I132" s="35"/>
      <c r="J132" s="35"/>
      <c r="K132" s="59"/>
      <c r="L132" s="120"/>
      <c r="M132" s="121"/>
      <c r="N132" s="121"/>
      <c r="O132" s="121"/>
      <c r="P132" s="121"/>
      <c r="Q132" s="122"/>
      <c r="R132" s="65"/>
      <c r="S132" s="21"/>
    </row>
    <row r="133" spans="1:19">
      <c r="A133" s="126" t="s">
        <v>157</v>
      </c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96">
        <f>SUM(R123:R132)</f>
        <v>0</v>
      </c>
      <c r="S133" s="21"/>
    </row>
    <row r="134" spans="1:19">
      <c r="A134" s="207" t="s">
        <v>156</v>
      </c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97">
        <f>R94+R107+R120+R133</f>
        <v>0</v>
      </c>
      <c r="S134" s="21"/>
    </row>
    <row r="135" spans="1:19">
      <c r="A135" s="144" t="s">
        <v>119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21"/>
    </row>
    <row r="136" spans="1:19" ht="129.75" customHeight="1">
      <c r="A136" s="154" t="s">
        <v>235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21"/>
    </row>
    <row r="137" spans="1:19">
      <c r="A137" s="176" t="s">
        <v>53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21"/>
    </row>
    <row r="138" spans="1:19" ht="15" customHeight="1">
      <c r="A138" s="158" t="s">
        <v>155</v>
      </c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9"/>
      <c r="P138" s="150">
        <f>$P$24</f>
        <v>43647</v>
      </c>
      <c r="Q138" s="151"/>
      <c r="R138" s="152" t="s">
        <v>153</v>
      </c>
      <c r="S138" s="21"/>
    </row>
    <row r="139" spans="1:19" ht="25.5" customHeight="1">
      <c r="A139" s="130" t="s">
        <v>152</v>
      </c>
      <c r="B139" s="131"/>
      <c r="C139" s="131"/>
      <c r="D139" s="131"/>
      <c r="E139" s="131"/>
      <c r="F139" s="131"/>
      <c r="G139" s="131"/>
      <c r="H139" s="131"/>
      <c r="I139" s="132"/>
      <c r="J139" s="160" t="s">
        <v>6</v>
      </c>
      <c r="K139" s="161"/>
      <c r="L139" s="160" t="s">
        <v>151</v>
      </c>
      <c r="M139" s="161"/>
      <c r="N139" s="160" t="s">
        <v>134</v>
      </c>
      <c r="O139" s="209"/>
      <c r="P139" s="75" t="str">
        <f>"Сумма "&amp;$R$4</f>
        <v>Сумма тыс.руб</v>
      </c>
      <c r="Q139" s="76" t="s">
        <v>127</v>
      </c>
      <c r="R139" s="208"/>
      <c r="S139" s="21"/>
    </row>
    <row r="140" spans="1:19">
      <c r="A140" s="123"/>
      <c r="B140" s="124"/>
      <c r="C140" s="124"/>
      <c r="D140" s="124"/>
      <c r="E140" s="124"/>
      <c r="F140" s="124"/>
      <c r="G140" s="124"/>
      <c r="H140" s="124"/>
      <c r="I140" s="125"/>
      <c r="J140" s="178"/>
      <c r="K140" s="179"/>
      <c r="L140" s="180"/>
      <c r="M140" s="181"/>
      <c r="N140" s="180"/>
      <c r="O140" s="183"/>
      <c r="P140" s="33"/>
      <c r="Q140" s="32"/>
      <c r="R140" s="34"/>
      <c r="S140" s="21"/>
    </row>
    <row r="141" spans="1:19">
      <c r="A141" s="123"/>
      <c r="B141" s="124"/>
      <c r="C141" s="124"/>
      <c r="D141" s="124"/>
      <c r="E141" s="124"/>
      <c r="F141" s="124"/>
      <c r="G141" s="124"/>
      <c r="H141" s="124"/>
      <c r="I141" s="125"/>
      <c r="J141" s="178"/>
      <c r="K141" s="179"/>
      <c r="L141" s="180"/>
      <c r="M141" s="181"/>
      <c r="N141" s="180"/>
      <c r="O141" s="183"/>
      <c r="P141" s="33"/>
      <c r="Q141" s="32"/>
      <c r="R141" s="34"/>
      <c r="S141" s="21"/>
    </row>
    <row r="142" spans="1:19">
      <c r="A142" s="123"/>
      <c r="B142" s="124"/>
      <c r="C142" s="124"/>
      <c r="D142" s="124"/>
      <c r="E142" s="124"/>
      <c r="F142" s="124"/>
      <c r="G142" s="124"/>
      <c r="H142" s="124"/>
      <c r="I142" s="125"/>
      <c r="J142" s="178"/>
      <c r="K142" s="179"/>
      <c r="L142" s="180"/>
      <c r="M142" s="181"/>
      <c r="N142" s="180"/>
      <c r="O142" s="183"/>
      <c r="P142" s="33"/>
      <c r="Q142" s="32"/>
      <c r="R142" s="34"/>
      <c r="S142" s="21"/>
    </row>
    <row r="143" spans="1:19">
      <c r="A143" s="123"/>
      <c r="B143" s="124"/>
      <c r="C143" s="124"/>
      <c r="D143" s="124"/>
      <c r="E143" s="124"/>
      <c r="F143" s="124"/>
      <c r="G143" s="124"/>
      <c r="H143" s="124"/>
      <c r="I143" s="125"/>
      <c r="J143" s="178"/>
      <c r="K143" s="179"/>
      <c r="L143" s="180"/>
      <c r="M143" s="181"/>
      <c r="N143" s="180"/>
      <c r="O143" s="183"/>
      <c r="P143" s="33"/>
      <c r="Q143" s="32"/>
      <c r="R143" s="34"/>
      <c r="S143" s="21"/>
    </row>
    <row r="144" spans="1:19">
      <c r="A144" s="123"/>
      <c r="B144" s="124"/>
      <c r="C144" s="124"/>
      <c r="D144" s="124"/>
      <c r="E144" s="124"/>
      <c r="F144" s="124"/>
      <c r="G144" s="124"/>
      <c r="H144" s="124"/>
      <c r="I144" s="125"/>
      <c r="J144" s="178"/>
      <c r="K144" s="179"/>
      <c r="L144" s="180"/>
      <c r="M144" s="181"/>
      <c r="N144" s="180"/>
      <c r="O144" s="183"/>
      <c r="P144" s="33"/>
      <c r="Q144" s="32"/>
      <c r="R144" s="34"/>
      <c r="S144" s="21"/>
    </row>
    <row r="145" spans="1:19">
      <c r="A145" s="123"/>
      <c r="B145" s="124"/>
      <c r="C145" s="124"/>
      <c r="D145" s="124"/>
      <c r="E145" s="124"/>
      <c r="F145" s="124"/>
      <c r="G145" s="124"/>
      <c r="H145" s="124"/>
      <c r="I145" s="125"/>
      <c r="J145" s="178"/>
      <c r="K145" s="179"/>
      <c r="L145" s="180"/>
      <c r="M145" s="181"/>
      <c r="N145" s="180"/>
      <c r="O145" s="183"/>
      <c r="P145" s="33"/>
      <c r="Q145" s="32"/>
      <c r="R145" s="34"/>
      <c r="S145" s="21"/>
    </row>
    <row r="146" spans="1:19">
      <c r="A146" s="123"/>
      <c r="B146" s="124"/>
      <c r="C146" s="124"/>
      <c r="D146" s="124"/>
      <c r="E146" s="124"/>
      <c r="F146" s="124"/>
      <c r="G146" s="124"/>
      <c r="H146" s="124"/>
      <c r="I146" s="125"/>
      <c r="J146" s="178"/>
      <c r="K146" s="179"/>
      <c r="L146" s="180"/>
      <c r="M146" s="181"/>
      <c r="N146" s="180"/>
      <c r="O146" s="183"/>
      <c r="P146" s="33"/>
      <c r="Q146" s="32"/>
      <c r="R146" s="34"/>
      <c r="S146" s="21"/>
    </row>
    <row r="147" spans="1:19">
      <c r="A147" s="123"/>
      <c r="B147" s="124"/>
      <c r="C147" s="124"/>
      <c r="D147" s="124"/>
      <c r="E147" s="124"/>
      <c r="F147" s="124"/>
      <c r="G147" s="124"/>
      <c r="H147" s="124"/>
      <c r="I147" s="125"/>
      <c r="J147" s="178"/>
      <c r="K147" s="179"/>
      <c r="L147" s="180"/>
      <c r="M147" s="181"/>
      <c r="N147" s="180"/>
      <c r="O147" s="183"/>
      <c r="P147" s="33"/>
      <c r="Q147" s="32"/>
      <c r="R147" s="34"/>
      <c r="S147" s="21"/>
    </row>
    <row r="148" spans="1:19">
      <c r="A148" s="123"/>
      <c r="B148" s="124"/>
      <c r="C148" s="124"/>
      <c r="D148" s="124"/>
      <c r="E148" s="124"/>
      <c r="F148" s="124"/>
      <c r="G148" s="124"/>
      <c r="H148" s="124"/>
      <c r="I148" s="125"/>
      <c r="J148" s="178"/>
      <c r="K148" s="179"/>
      <c r="L148" s="180"/>
      <c r="M148" s="181"/>
      <c r="N148" s="180"/>
      <c r="O148" s="183"/>
      <c r="P148" s="33"/>
      <c r="Q148" s="32"/>
      <c r="R148" s="34"/>
      <c r="S148" s="21"/>
    </row>
    <row r="149" spans="1:19">
      <c r="A149" s="123"/>
      <c r="B149" s="124"/>
      <c r="C149" s="124"/>
      <c r="D149" s="124"/>
      <c r="E149" s="124"/>
      <c r="F149" s="124"/>
      <c r="G149" s="124"/>
      <c r="H149" s="124"/>
      <c r="I149" s="125"/>
      <c r="J149" s="178"/>
      <c r="K149" s="179"/>
      <c r="L149" s="180"/>
      <c r="M149" s="181"/>
      <c r="N149" s="180"/>
      <c r="O149" s="183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58" t="s">
        <v>154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9"/>
      <c r="P151" s="150">
        <f>$P$24</f>
        <v>43647</v>
      </c>
      <c r="Q151" s="151"/>
      <c r="R151" s="152" t="s">
        <v>153</v>
      </c>
      <c r="S151" s="21"/>
    </row>
    <row r="152" spans="1:19" ht="25.5" customHeight="1">
      <c r="A152" s="130" t="s">
        <v>152</v>
      </c>
      <c r="B152" s="131"/>
      <c r="C152" s="131"/>
      <c r="D152" s="131"/>
      <c r="E152" s="131"/>
      <c r="F152" s="131"/>
      <c r="G152" s="131"/>
      <c r="H152" s="131"/>
      <c r="I152" s="132"/>
      <c r="J152" s="160" t="s">
        <v>6</v>
      </c>
      <c r="K152" s="161"/>
      <c r="L152" s="160" t="s">
        <v>151</v>
      </c>
      <c r="M152" s="161"/>
      <c r="N152" s="160" t="s">
        <v>134</v>
      </c>
      <c r="O152" s="209"/>
      <c r="P152" s="75" t="str">
        <f>"Сумма "&amp;$R$4</f>
        <v>Сумма тыс.руб</v>
      </c>
      <c r="Q152" s="76" t="s">
        <v>127</v>
      </c>
      <c r="R152" s="208"/>
      <c r="S152" s="21"/>
    </row>
    <row r="153" spans="1:19">
      <c r="A153" s="210"/>
      <c r="B153" s="211"/>
      <c r="C153" s="211"/>
      <c r="D153" s="211"/>
      <c r="E153" s="211"/>
      <c r="F153" s="211"/>
      <c r="G153" s="211"/>
      <c r="H153" s="211"/>
      <c r="I153" s="212"/>
      <c r="J153" s="178"/>
      <c r="K153" s="179"/>
      <c r="L153" s="180"/>
      <c r="M153" s="181"/>
      <c r="N153" s="180"/>
      <c r="O153" s="183"/>
      <c r="P153" s="33"/>
      <c r="Q153" s="32"/>
      <c r="R153" s="34"/>
      <c r="S153" s="21"/>
    </row>
    <row r="154" spans="1:19">
      <c r="A154" s="210"/>
      <c r="B154" s="211"/>
      <c r="C154" s="211"/>
      <c r="D154" s="211"/>
      <c r="E154" s="211"/>
      <c r="F154" s="211"/>
      <c r="G154" s="211"/>
      <c r="H154" s="211"/>
      <c r="I154" s="212"/>
      <c r="J154" s="178"/>
      <c r="K154" s="179"/>
      <c r="L154" s="180"/>
      <c r="M154" s="181"/>
      <c r="N154" s="180"/>
      <c r="O154" s="183"/>
      <c r="P154" s="33"/>
      <c r="Q154" s="32"/>
      <c r="R154" s="34"/>
      <c r="S154" s="21"/>
    </row>
    <row r="155" spans="1:19">
      <c r="A155" s="210"/>
      <c r="B155" s="211"/>
      <c r="C155" s="211"/>
      <c r="D155" s="211"/>
      <c r="E155" s="211"/>
      <c r="F155" s="211"/>
      <c r="G155" s="211"/>
      <c r="H155" s="211"/>
      <c r="I155" s="212"/>
      <c r="J155" s="178"/>
      <c r="K155" s="179"/>
      <c r="L155" s="180"/>
      <c r="M155" s="181"/>
      <c r="N155" s="180"/>
      <c r="O155" s="183"/>
      <c r="P155" s="33"/>
      <c r="Q155" s="32"/>
      <c r="R155" s="34"/>
      <c r="S155" s="21"/>
    </row>
    <row r="156" spans="1:19">
      <c r="A156" s="210"/>
      <c r="B156" s="211"/>
      <c r="C156" s="211"/>
      <c r="D156" s="211"/>
      <c r="E156" s="211"/>
      <c r="F156" s="211"/>
      <c r="G156" s="211"/>
      <c r="H156" s="211"/>
      <c r="I156" s="212"/>
      <c r="J156" s="178"/>
      <c r="K156" s="179"/>
      <c r="L156" s="180"/>
      <c r="M156" s="181"/>
      <c r="N156" s="180"/>
      <c r="O156" s="183"/>
      <c r="P156" s="33"/>
      <c r="Q156" s="32"/>
      <c r="R156" s="34"/>
      <c r="S156" s="21"/>
    </row>
    <row r="157" spans="1:19">
      <c r="A157" s="210"/>
      <c r="B157" s="211"/>
      <c r="C157" s="211"/>
      <c r="D157" s="211"/>
      <c r="E157" s="211"/>
      <c r="F157" s="211"/>
      <c r="G157" s="211"/>
      <c r="H157" s="211"/>
      <c r="I157" s="212"/>
      <c r="J157" s="178"/>
      <c r="K157" s="179"/>
      <c r="L157" s="180"/>
      <c r="M157" s="181"/>
      <c r="N157" s="180"/>
      <c r="O157" s="183"/>
      <c r="P157" s="33"/>
      <c r="Q157" s="32"/>
      <c r="R157" s="31"/>
      <c r="S157" s="21"/>
    </row>
    <row r="158" spans="1:19">
      <c r="A158" s="210"/>
      <c r="B158" s="211"/>
      <c r="C158" s="211"/>
      <c r="D158" s="211"/>
      <c r="E158" s="211"/>
      <c r="F158" s="211"/>
      <c r="G158" s="211"/>
      <c r="H158" s="211"/>
      <c r="I158" s="212"/>
      <c r="J158" s="178"/>
      <c r="K158" s="179"/>
      <c r="L158" s="180"/>
      <c r="M158" s="181"/>
      <c r="N158" s="180"/>
      <c r="O158" s="183"/>
      <c r="P158" s="33"/>
      <c r="Q158" s="32"/>
      <c r="R158" s="31"/>
      <c r="S158" s="21"/>
    </row>
    <row r="159" spans="1:19">
      <c r="A159" s="210"/>
      <c r="B159" s="211"/>
      <c r="C159" s="211"/>
      <c r="D159" s="211"/>
      <c r="E159" s="211"/>
      <c r="F159" s="211"/>
      <c r="G159" s="211"/>
      <c r="H159" s="211"/>
      <c r="I159" s="212"/>
      <c r="J159" s="178"/>
      <c r="K159" s="179"/>
      <c r="L159" s="180"/>
      <c r="M159" s="181"/>
      <c r="N159" s="180"/>
      <c r="O159" s="183"/>
      <c r="P159" s="33"/>
      <c r="Q159" s="32"/>
      <c r="R159" s="31"/>
      <c r="S159" s="21"/>
    </row>
    <row r="160" spans="1:19">
      <c r="A160" s="210"/>
      <c r="B160" s="211"/>
      <c r="C160" s="211"/>
      <c r="D160" s="211"/>
      <c r="E160" s="211"/>
      <c r="F160" s="211"/>
      <c r="G160" s="211"/>
      <c r="H160" s="211"/>
      <c r="I160" s="212"/>
      <c r="J160" s="178"/>
      <c r="K160" s="179"/>
      <c r="L160" s="180"/>
      <c r="M160" s="181"/>
      <c r="N160" s="180"/>
      <c r="O160" s="183"/>
      <c r="P160" s="33"/>
      <c r="Q160" s="32"/>
      <c r="R160" s="31"/>
      <c r="S160" s="21"/>
    </row>
    <row r="161" spans="1:19">
      <c r="A161" s="210"/>
      <c r="B161" s="211"/>
      <c r="C161" s="211"/>
      <c r="D161" s="211"/>
      <c r="E161" s="211"/>
      <c r="F161" s="211"/>
      <c r="G161" s="211"/>
      <c r="H161" s="211"/>
      <c r="I161" s="212"/>
      <c r="J161" s="178"/>
      <c r="K161" s="179"/>
      <c r="L161" s="180"/>
      <c r="M161" s="181"/>
      <c r="N161" s="180"/>
      <c r="O161" s="183"/>
      <c r="P161" s="33"/>
      <c r="Q161" s="32"/>
      <c r="R161" s="31"/>
      <c r="S161" s="21"/>
    </row>
    <row r="162" spans="1:19">
      <c r="A162" s="210"/>
      <c r="B162" s="211"/>
      <c r="C162" s="211"/>
      <c r="D162" s="211"/>
      <c r="E162" s="211"/>
      <c r="F162" s="211"/>
      <c r="G162" s="211"/>
      <c r="H162" s="211"/>
      <c r="I162" s="212"/>
      <c r="J162" s="178"/>
      <c r="K162" s="179"/>
      <c r="L162" s="180"/>
      <c r="M162" s="181"/>
      <c r="N162" s="180"/>
      <c r="O162" s="183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44" t="s">
        <v>119</v>
      </c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21"/>
    </row>
    <row r="166" spans="1:19" ht="115.5" customHeight="1">
      <c r="A166" s="156" t="s">
        <v>204</v>
      </c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21"/>
    </row>
    <row r="167" spans="1:19" ht="15" customHeight="1">
      <c r="A167" s="187" t="s">
        <v>148</v>
      </c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9"/>
      <c r="S167" s="21"/>
    </row>
    <row r="168" spans="1:19" ht="15" customHeight="1">
      <c r="A168" s="216" t="s">
        <v>147</v>
      </c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7"/>
      <c r="Q168" s="218">
        <f>$P$24</f>
        <v>43647</v>
      </c>
      <c r="R168" s="219"/>
      <c r="S168" s="21"/>
    </row>
    <row r="169" spans="1:19" ht="25.5" customHeight="1">
      <c r="A169" s="130" t="s">
        <v>138</v>
      </c>
      <c r="B169" s="131"/>
      <c r="C169" s="131"/>
      <c r="D169" s="131"/>
      <c r="E169" s="131"/>
      <c r="F169" s="131"/>
      <c r="G169" s="131"/>
      <c r="H169" s="131"/>
      <c r="I169" s="132"/>
      <c r="J169" s="130" t="s">
        <v>135</v>
      </c>
      <c r="K169" s="132"/>
      <c r="L169" s="130" t="s">
        <v>144</v>
      </c>
      <c r="M169" s="132"/>
      <c r="N169" s="103" t="s">
        <v>133</v>
      </c>
      <c r="O169" s="130" t="s">
        <v>132</v>
      </c>
      <c r="P169" s="132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23"/>
      <c r="B170" s="124"/>
      <c r="C170" s="124"/>
      <c r="D170" s="124"/>
      <c r="E170" s="124"/>
      <c r="F170" s="124"/>
      <c r="G170" s="124"/>
      <c r="H170" s="124"/>
      <c r="I170" s="125"/>
      <c r="J170" s="146"/>
      <c r="K170" s="146"/>
      <c r="L170" s="146"/>
      <c r="M170" s="146"/>
      <c r="N170" s="30"/>
      <c r="O170" s="213"/>
      <c r="P170" s="214"/>
      <c r="Q170" s="65"/>
      <c r="R170" s="65"/>
      <c r="S170" s="21"/>
    </row>
    <row r="171" spans="1:19">
      <c r="A171" s="123"/>
      <c r="B171" s="124"/>
      <c r="C171" s="124"/>
      <c r="D171" s="124"/>
      <c r="E171" s="124"/>
      <c r="F171" s="124"/>
      <c r="G171" s="124"/>
      <c r="H171" s="124"/>
      <c r="I171" s="125"/>
      <c r="J171" s="146"/>
      <c r="K171" s="146"/>
      <c r="L171" s="146"/>
      <c r="M171" s="146"/>
      <c r="N171" s="30"/>
      <c r="O171" s="213"/>
      <c r="P171" s="214"/>
      <c r="Q171" s="65"/>
      <c r="R171" s="66"/>
      <c r="S171" s="21"/>
    </row>
    <row r="172" spans="1:19">
      <c r="A172" s="123"/>
      <c r="B172" s="124"/>
      <c r="C172" s="124"/>
      <c r="D172" s="124"/>
      <c r="E172" s="124"/>
      <c r="F172" s="124"/>
      <c r="G172" s="124"/>
      <c r="H172" s="124"/>
      <c r="I172" s="125"/>
      <c r="J172" s="146"/>
      <c r="K172" s="146"/>
      <c r="L172" s="146"/>
      <c r="M172" s="146"/>
      <c r="N172" s="30"/>
      <c r="O172" s="213"/>
      <c r="P172" s="214"/>
      <c r="Q172" s="65"/>
      <c r="R172" s="66"/>
      <c r="S172" s="21"/>
    </row>
    <row r="173" spans="1:19">
      <c r="A173" s="123"/>
      <c r="B173" s="124"/>
      <c r="C173" s="124"/>
      <c r="D173" s="124"/>
      <c r="E173" s="124"/>
      <c r="F173" s="124"/>
      <c r="G173" s="124"/>
      <c r="H173" s="124"/>
      <c r="I173" s="125"/>
      <c r="J173" s="146"/>
      <c r="K173" s="146"/>
      <c r="L173" s="146"/>
      <c r="M173" s="146"/>
      <c r="N173" s="30"/>
      <c r="O173" s="213"/>
      <c r="P173" s="214"/>
      <c r="Q173" s="65"/>
      <c r="R173" s="66"/>
      <c r="S173" s="21"/>
    </row>
    <row r="174" spans="1:19">
      <c r="A174" s="123"/>
      <c r="B174" s="124"/>
      <c r="C174" s="124"/>
      <c r="D174" s="124"/>
      <c r="E174" s="124"/>
      <c r="F174" s="124"/>
      <c r="G174" s="124"/>
      <c r="H174" s="124"/>
      <c r="I174" s="125"/>
      <c r="J174" s="146"/>
      <c r="K174" s="146"/>
      <c r="L174" s="146"/>
      <c r="M174" s="146"/>
      <c r="N174" s="30"/>
      <c r="O174" s="213"/>
      <c r="P174" s="214"/>
      <c r="Q174" s="65"/>
      <c r="R174" s="66"/>
      <c r="S174" s="21"/>
    </row>
    <row r="175" spans="1:19">
      <c r="A175" s="123"/>
      <c r="B175" s="124"/>
      <c r="C175" s="124"/>
      <c r="D175" s="124"/>
      <c r="E175" s="124"/>
      <c r="F175" s="124"/>
      <c r="G175" s="124"/>
      <c r="H175" s="124"/>
      <c r="I175" s="125"/>
      <c r="J175" s="146"/>
      <c r="K175" s="146"/>
      <c r="L175" s="146"/>
      <c r="M175" s="146"/>
      <c r="N175" s="30"/>
      <c r="O175" s="213"/>
      <c r="P175" s="214"/>
      <c r="Q175" s="65"/>
      <c r="R175" s="66"/>
      <c r="S175" s="21"/>
    </row>
    <row r="176" spans="1:19">
      <c r="A176" s="123"/>
      <c r="B176" s="124"/>
      <c r="C176" s="124"/>
      <c r="D176" s="124"/>
      <c r="E176" s="124"/>
      <c r="F176" s="124"/>
      <c r="G176" s="124"/>
      <c r="H176" s="124"/>
      <c r="I176" s="125"/>
      <c r="J176" s="146"/>
      <c r="K176" s="146"/>
      <c r="L176" s="146"/>
      <c r="M176" s="146"/>
      <c r="N176" s="30"/>
      <c r="O176" s="213"/>
      <c r="P176" s="214"/>
      <c r="Q176" s="65"/>
      <c r="R176" s="66"/>
      <c r="S176" s="21"/>
    </row>
    <row r="177" spans="1:19">
      <c r="A177" s="123"/>
      <c r="B177" s="124"/>
      <c r="C177" s="124"/>
      <c r="D177" s="124"/>
      <c r="E177" s="124"/>
      <c r="F177" s="124"/>
      <c r="G177" s="124"/>
      <c r="H177" s="124"/>
      <c r="I177" s="125"/>
      <c r="J177" s="146"/>
      <c r="K177" s="146"/>
      <c r="L177" s="146"/>
      <c r="M177" s="146"/>
      <c r="N177" s="30"/>
      <c r="O177" s="213"/>
      <c r="P177" s="214"/>
      <c r="Q177" s="65"/>
      <c r="R177" s="66"/>
      <c r="S177" s="21"/>
    </row>
    <row r="178" spans="1:19">
      <c r="A178" s="123"/>
      <c r="B178" s="124"/>
      <c r="C178" s="124"/>
      <c r="D178" s="124"/>
      <c r="E178" s="124"/>
      <c r="F178" s="124"/>
      <c r="G178" s="124"/>
      <c r="H178" s="124"/>
      <c r="I178" s="125"/>
      <c r="J178" s="146"/>
      <c r="K178" s="146"/>
      <c r="L178" s="146"/>
      <c r="M178" s="146"/>
      <c r="N178" s="30"/>
      <c r="O178" s="213"/>
      <c r="P178" s="214"/>
      <c r="Q178" s="65"/>
      <c r="R178" s="66"/>
      <c r="S178" s="21"/>
    </row>
    <row r="179" spans="1:19">
      <c r="A179" s="123"/>
      <c r="B179" s="124"/>
      <c r="C179" s="124"/>
      <c r="D179" s="124"/>
      <c r="E179" s="124"/>
      <c r="F179" s="124"/>
      <c r="G179" s="124"/>
      <c r="H179" s="124"/>
      <c r="I179" s="125"/>
      <c r="J179" s="146"/>
      <c r="K179" s="146"/>
      <c r="L179" s="146"/>
      <c r="M179" s="146"/>
      <c r="N179" s="30"/>
      <c r="O179" s="213"/>
      <c r="P179" s="214"/>
      <c r="Q179" s="65"/>
      <c r="R179" s="65"/>
      <c r="S179" s="21"/>
    </row>
    <row r="180" spans="1:19" ht="15" customHeight="1">
      <c r="A180" s="137" t="s">
        <v>146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8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216" t="s">
        <v>145</v>
      </c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7"/>
      <c r="Q181" s="218">
        <f>$P$24</f>
        <v>43647</v>
      </c>
      <c r="R181" s="219"/>
      <c r="S181" s="21"/>
    </row>
    <row r="182" spans="1:19" ht="25.5" customHeight="1">
      <c r="A182" s="130" t="s">
        <v>138</v>
      </c>
      <c r="B182" s="131"/>
      <c r="C182" s="131"/>
      <c r="D182" s="131"/>
      <c r="E182" s="131"/>
      <c r="F182" s="132"/>
      <c r="G182" s="130" t="s">
        <v>6</v>
      </c>
      <c r="H182" s="131"/>
      <c r="I182" s="132"/>
      <c r="J182" s="130" t="s">
        <v>135</v>
      </c>
      <c r="K182" s="132"/>
      <c r="L182" s="130" t="s">
        <v>144</v>
      </c>
      <c r="M182" s="132"/>
      <c r="N182" s="103" t="s">
        <v>133</v>
      </c>
      <c r="O182" s="130" t="s">
        <v>132</v>
      </c>
      <c r="P182" s="132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23"/>
      <c r="B183" s="124"/>
      <c r="C183" s="124"/>
      <c r="D183" s="124"/>
      <c r="E183" s="124"/>
      <c r="F183" s="125"/>
      <c r="G183" s="145"/>
      <c r="H183" s="145"/>
      <c r="I183" s="145"/>
      <c r="J183" s="146"/>
      <c r="K183" s="146"/>
      <c r="L183" s="146"/>
      <c r="M183" s="146"/>
      <c r="N183" s="30"/>
      <c r="O183" s="213"/>
      <c r="P183" s="214"/>
      <c r="Q183" s="65"/>
      <c r="R183" s="65"/>
      <c r="S183" s="21"/>
    </row>
    <row r="184" spans="1:19">
      <c r="A184" s="123"/>
      <c r="B184" s="124"/>
      <c r="C184" s="124"/>
      <c r="D184" s="124"/>
      <c r="E184" s="124"/>
      <c r="F184" s="125"/>
      <c r="G184" s="145"/>
      <c r="H184" s="145"/>
      <c r="I184" s="145"/>
      <c r="J184" s="146"/>
      <c r="K184" s="146"/>
      <c r="L184" s="146"/>
      <c r="M184" s="146"/>
      <c r="N184" s="30"/>
      <c r="O184" s="213"/>
      <c r="P184" s="214"/>
      <c r="Q184" s="65"/>
      <c r="R184" s="66"/>
      <c r="S184" s="21"/>
    </row>
    <row r="185" spans="1:19">
      <c r="A185" s="123"/>
      <c r="B185" s="124"/>
      <c r="C185" s="124"/>
      <c r="D185" s="124"/>
      <c r="E185" s="124"/>
      <c r="F185" s="125"/>
      <c r="G185" s="145"/>
      <c r="H185" s="145"/>
      <c r="I185" s="145"/>
      <c r="J185" s="146"/>
      <c r="K185" s="146"/>
      <c r="L185" s="146"/>
      <c r="M185" s="146"/>
      <c r="N185" s="30"/>
      <c r="O185" s="213"/>
      <c r="P185" s="214"/>
      <c r="Q185" s="65"/>
      <c r="R185" s="66"/>
      <c r="S185" s="21"/>
    </row>
    <row r="186" spans="1:19">
      <c r="A186" s="123"/>
      <c r="B186" s="124"/>
      <c r="C186" s="124"/>
      <c r="D186" s="124"/>
      <c r="E186" s="124"/>
      <c r="F186" s="125"/>
      <c r="G186" s="145"/>
      <c r="H186" s="145"/>
      <c r="I186" s="145"/>
      <c r="J186" s="146"/>
      <c r="K186" s="146"/>
      <c r="L186" s="146"/>
      <c r="M186" s="146"/>
      <c r="N186" s="30"/>
      <c r="O186" s="213"/>
      <c r="P186" s="214"/>
      <c r="Q186" s="65"/>
      <c r="R186" s="66"/>
      <c r="S186" s="21"/>
    </row>
    <row r="187" spans="1:19">
      <c r="A187" s="123"/>
      <c r="B187" s="124"/>
      <c r="C187" s="124"/>
      <c r="D187" s="124"/>
      <c r="E187" s="124"/>
      <c r="F187" s="125"/>
      <c r="G187" s="145"/>
      <c r="H187" s="145"/>
      <c r="I187" s="145"/>
      <c r="J187" s="146"/>
      <c r="K187" s="146"/>
      <c r="L187" s="146"/>
      <c r="M187" s="146"/>
      <c r="N187" s="30"/>
      <c r="O187" s="213"/>
      <c r="P187" s="214"/>
      <c r="Q187" s="65"/>
      <c r="R187" s="66"/>
      <c r="S187" s="21"/>
    </row>
    <row r="188" spans="1:19">
      <c r="A188" s="123"/>
      <c r="B188" s="124"/>
      <c r="C188" s="124"/>
      <c r="D188" s="124"/>
      <c r="E188" s="124"/>
      <c r="F188" s="125"/>
      <c r="G188" s="145"/>
      <c r="H188" s="145"/>
      <c r="I188" s="145"/>
      <c r="J188" s="146"/>
      <c r="K188" s="146"/>
      <c r="L188" s="146"/>
      <c r="M188" s="146"/>
      <c r="N188" s="30"/>
      <c r="O188" s="213"/>
      <c r="P188" s="214"/>
      <c r="Q188" s="65"/>
      <c r="R188" s="66"/>
      <c r="S188" s="21"/>
    </row>
    <row r="189" spans="1:19">
      <c r="A189" s="123"/>
      <c r="B189" s="124"/>
      <c r="C189" s="124"/>
      <c r="D189" s="124"/>
      <c r="E189" s="124"/>
      <c r="F189" s="125"/>
      <c r="G189" s="145"/>
      <c r="H189" s="145"/>
      <c r="I189" s="145"/>
      <c r="J189" s="146"/>
      <c r="K189" s="146"/>
      <c r="L189" s="146"/>
      <c r="M189" s="146"/>
      <c r="N189" s="30"/>
      <c r="O189" s="213"/>
      <c r="P189" s="214"/>
      <c r="Q189" s="65"/>
      <c r="R189" s="66"/>
      <c r="S189" s="21"/>
    </row>
    <row r="190" spans="1:19">
      <c r="A190" s="123"/>
      <c r="B190" s="124"/>
      <c r="C190" s="124"/>
      <c r="D190" s="124"/>
      <c r="E190" s="124"/>
      <c r="F190" s="125"/>
      <c r="G190" s="145"/>
      <c r="H190" s="145"/>
      <c r="I190" s="145"/>
      <c r="J190" s="146"/>
      <c r="K190" s="146"/>
      <c r="L190" s="146"/>
      <c r="M190" s="146"/>
      <c r="N190" s="30"/>
      <c r="O190" s="213"/>
      <c r="P190" s="214"/>
      <c r="Q190" s="65"/>
      <c r="R190" s="66"/>
      <c r="S190" s="21"/>
    </row>
    <row r="191" spans="1:19">
      <c r="A191" s="123"/>
      <c r="B191" s="124"/>
      <c r="C191" s="124"/>
      <c r="D191" s="124"/>
      <c r="E191" s="124"/>
      <c r="F191" s="125"/>
      <c r="G191" s="145"/>
      <c r="H191" s="145"/>
      <c r="I191" s="145"/>
      <c r="J191" s="146"/>
      <c r="K191" s="146"/>
      <c r="L191" s="146"/>
      <c r="M191" s="146"/>
      <c r="N191" s="30"/>
      <c r="O191" s="213"/>
      <c r="P191" s="214"/>
      <c r="Q191" s="65"/>
      <c r="R191" s="66"/>
      <c r="S191" s="21"/>
    </row>
    <row r="192" spans="1:19">
      <c r="A192" s="123"/>
      <c r="B192" s="124"/>
      <c r="C192" s="124"/>
      <c r="D192" s="124"/>
      <c r="E192" s="124"/>
      <c r="F192" s="125"/>
      <c r="G192" s="145"/>
      <c r="H192" s="145"/>
      <c r="I192" s="145"/>
      <c r="J192" s="146"/>
      <c r="K192" s="146"/>
      <c r="L192" s="146"/>
      <c r="M192" s="146"/>
      <c r="N192" s="30"/>
      <c r="O192" s="213"/>
      <c r="P192" s="214"/>
      <c r="Q192" s="65"/>
      <c r="R192" s="65"/>
      <c r="S192" s="21"/>
    </row>
    <row r="193" spans="1:19" ht="15" customHeight="1">
      <c r="A193" s="137" t="s">
        <v>143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8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216" t="str">
        <f>"Лизинговые платежи к уплате с "&amp;TEXT($Q$194,"ДД.ММ.ГГГГ")&amp;" до "&amp;TEXT($S$8,"ДД.ММ.ГГГГ")</f>
        <v>Лизинговые платежи к уплате с 01.07.2019 до 01.07.2020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7"/>
      <c r="Q194" s="218">
        <f>$P$24</f>
        <v>43647</v>
      </c>
      <c r="R194" s="219"/>
      <c r="S194" s="21"/>
    </row>
    <row r="195" spans="1:19" ht="25.5" customHeight="1">
      <c r="A195" s="130" t="s">
        <v>136</v>
      </c>
      <c r="B195" s="131"/>
      <c r="C195" s="131"/>
      <c r="D195" s="131"/>
      <c r="E195" s="131"/>
      <c r="F195" s="131"/>
      <c r="G195" s="131"/>
      <c r="H195" s="131"/>
      <c r="I195" s="132"/>
      <c r="J195" s="130" t="s">
        <v>135</v>
      </c>
      <c r="K195" s="132"/>
      <c r="L195" s="130" t="s">
        <v>134</v>
      </c>
      <c r="M195" s="132"/>
      <c r="N195" s="103" t="s">
        <v>133</v>
      </c>
      <c r="O195" s="130" t="s">
        <v>132</v>
      </c>
      <c r="P195" s="132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23"/>
      <c r="B196" s="124"/>
      <c r="C196" s="124"/>
      <c r="D196" s="124"/>
      <c r="E196" s="124"/>
      <c r="F196" s="124"/>
      <c r="G196" s="124"/>
      <c r="H196" s="124"/>
      <c r="I196" s="125"/>
      <c r="J196" s="146"/>
      <c r="K196" s="146"/>
      <c r="L196" s="146"/>
      <c r="M196" s="146"/>
      <c r="N196" s="26"/>
      <c r="O196" s="213"/>
      <c r="P196" s="214"/>
      <c r="Q196" s="65"/>
      <c r="R196" s="65"/>
      <c r="S196" s="21"/>
    </row>
    <row r="197" spans="1:19">
      <c r="A197" s="123"/>
      <c r="B197" s="124"/>
      <c r="C197" s="124"/>
      <c r="D197" s="124"/>
      <c r="E197" s="124"/>
      <c r="F197" s="124"/>
      <c r="G197" s="124"/>
      <c r="H197" s="124"/>
      <c r="I197" s="125"/>
      <c r="J197" s="146"/>
      <c r="K197" s="146"/>
      <c r="L197" s="146"/>
      <c r="M197" s="146"/>
      <c r="N197" s="26"/>
      <c r="O197" s="213"/>
      <c r="P197" s="214"/>
      <c r="Q197" s="65"/>
      <c r="R197" s="66"/>
      <c r="S197" s="21"/>
    </row>
    <row r="198" spans="1:19">
      <c r="A198" s="123"/>
      <c r="B198" s="124"/>
      <c r="C198" s="124"/>
      <c r="D198" s="124"/>
      <c r="E198" s="124"/>
      <c r="F198" s="124"/>
      <c r="G198" s="124"/>
      <c r="H198" s="124"/>
      <c r="I198" s="125"/>
      <c r="J198" s="146"/>
      <c r="K198" s="146"/>
      <c r="L198" s="146"/>
      <c r="M198" s="146"/>
      <c r="N198" s="26"/>
      <c r="O198" s="213"/>
      <c r="P198" s="214"/>
      <c r="Q198" s="65"/>
      <c r="R198" s="66"/>
      <c r="S198" s="21"/>
    </row>
    <row r="199" spans="1:19">
      <c r="A199" s="123"/>
      <c r="B199" s="124"/>
      <c r="C199" s="124"/>
      <c r="D199" s="124"/>
      <c r="E199" s="124"/>
      <c r="F199" s="124"/>
      <c r="G199" s="124"/>
      <c r="H199" s="124"/>
      <c r="I199" s="125"/>
      <c r="J199" s="146"/>
      <c r="K199" s="146"/>
      <c r="L199" s="146"/>
      <c r="M199" s="146"/>
      <c r="N199" s="26"/>
      <c r="O199" s="213"/>
      <c r="P199" s="214"/>
      <c r="Q199" s="65"/>
      <c r="R199" s="66"/>
      <c r="S199" s="21"/>
    </row>
    <row r="200" spans="1:19">
      <c r="A200" s="123"/>
      <c r="B200" s="124"/>
      <c r="C200" s="124"/>
      <c r="D200" s="124"/>
      <c r="E200" s="124"/>
      <c r="F200" s="124"/>
      <c r="G200" s="124"/>
      <c r="H200" s="124"/>
      <c r="I200" s="125"/>
      <c r="J200" s="146"/>
      <c r="K200" s="146"/>
      <c r="L200" s="146"/>
      <c r="M200" s="146"/>
      <c r="N200" s="26"/>
      <c r="O200" s="213"/>
      <c r="P200" s="214"/>
      <c r="Q200" s="65"/>
      <c r="R200" s="66"/>
      <c r="S200" s="21"/>
    </row>
    <row r="201" spans="1:19">
      <c r="A201" s="123"/>
      <c r="B201" s="124"/>
      <c r="C201" s="124"/>
      <c r="D201" s="124"/>
      <c r="E201" s="124"/>
      <c r="F201" s="124"/>
      <c r="G201" s="124"/>
      <c r="H201" s="124"/>
      <c r="I201" s="125"/>
      <c r="J201" s="146"/>
      <c r="K201" s="146"/>
      <c r="L201" s="146"/>
      <c r="M201" s="146"/>
      <c r="N201" s="26"/>
      <c r="O201" s="213"/>
      <c r="P201" s="214"/>
      <c r="Q201" s="65"/>
      <c r="R201" s="66"/>
      <c r="S201" s="21"/>
    </row>
    <row r="202" spans="1:19">
      <c r="A202" s="123"/>
      <c r="B202" s="124"/>
      <c r="C202" s="124"/>
      <c r="D202" s="124"/>
      <c r="E202" s="124"/>
      <c r="F202" s="124"/>
      <c r="G202" s="124"/>
      <c r="H202" s="124"/>
      <c r="I202" s="125"/>
      <c r="J202" s="146"/>
      <c r="K202" s="146"/>
      <c r="L202" s="146"/>
      <c r="M202" s="146"/>
      <c r="N202" s="26"/>
      <c r="O202" s="213"/>
      <c r="P202" s="214"/>
      <c r="Q202" s="65"/>
      <c r="R202" s="66"/>
      <c r="S202" s="21"/>
    </row>
    <row r="203" spans="1:19">
      <c r="A203" s="123"/>
      <c r="B203" s="124"/>
      <c r="C203" s="124"/>
      <c r="D203" s="124"/>
      <c r="E203" s="124"/>
      <c r="F203" s="124"/>
      <c r="G203" s="124"/>
      <c r="H203" s="124"/>
      <c r="I203" s="125"/>
      <c r="J203" s="146"/>
      <c r="K203" s="146"/>
      <c r="L203" s="146"/>
      <c r="M203" s="146"/>
      <c r="N203" s="26"/>
      <c r="O203" s="213"/>
      <c r="P203" s="214"/>
      <c r="Q203" s="65"/>
      <c r="R203" s="66"/>
      <c r="S203" s="21"/>
    </row>
    <row r="204" spans="1:19">
      <c r="A204" s="123"/>
      <c r="B204" s="124"/>
      <c r="C204" s="124"/>
      <c r="D204" s="124"/>
      <c r="E204" s="124"/>
      <c r="F204" s="124"/>
      <c r="G204" s="124"/>
      <c r="H204" s="124"/>
      <c r="I204" s="125"/>
      <c r="J204" s="146"/>
      <c r="K204" s="146"/>
      <c r="L204" s="146"/>
      <c r="M204" s="146"/>
      <c r="N204" s="26"/>
      <c r="O204" s="213"/>
      <c r="P204" s="214"/>
      <c r="Q204" s="65"/>
      <c r="R204" s="66"/>
      <c r="S204" s="21"/>
    </row>
    <row r="205" spans="1:19">
      <c r="A205" s="123"/>
      <c r="B205" s="124"/>
      <c r="C205" s="124"/>
      <c r="D205" s="124"/>
      <c r="E205" s="124"/>
      <c r="F205" s="124"/>
      <c r="G205" s="124"/>
      <c r="H205" s="124"/>
      <c r="I205" s="125"/>
      <c r="J205" s="146"/>
      <c r="K205" s="146"/>
      <c r="L205" s="146"/>
      <c r="M205" s="146"/>
      <c r="N205" s="26"/>
      <c r="O205" s="213"/>
      <c r="P205" s="214"/>
      <c r="Q205" s="65"/>
      <c r="R205" s="65"/>
      <c r="S205" s="21"/>
    </row>
    <row r="206" spans="1:19" ht="15" customHeight="1">
      <c r="A206" s="137" t="s">
        <v>131</v>
      </c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8"/>
      <c r="Q206" s="104">
        <f>SUM(Q196:Q205)</f>
        <v>0</v>
      </c>
      <c r="R206" s="104">
        <f>SUM(R196:R205)</f>
        <v>0</v>
      </c>
      <c r="S206" s="21"/>
    </row>
    <row r="207" spans="1:19">
      <c r="A207" s="221" t="s">
        <v>142</v>
      </c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3"/>
      <c r="Q207" s="105">
        <f>Q180+Q193+Q206</f>
        <v>0</v>
      </c>
      <c r="R207" s="105">
        <f>R180+R193+R206</f>
        <v>0</v>
      </c>
      <c r="S207" s="21"/>
    </row>
    <row r="208" spans="1:19">
      <c r="A208" s="144" t="s">
        <v>119</v>
      </c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21"/>
    </row>
    <row r="209" spans="1:19" ht="108.75" customHeight="1">
      <c r="A209" s="154" t="s">
        <v>221</v>
      </c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21"/>
    </row>
    <row r="210" spans="1:19" ht="15" customHeight="1">
      <c r="A210" s="188" t="s">
        <v>141</v>
      </c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27"/>
    </row>
    <row r="211" spans="1:19" ht="15" customHeight="1">
      <c r="A211" s="216" t="s">
        <v>141</v>
      </c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7"/>
      <c r="Q211" s="218">
        <f>$P$24</f>
        <v>43647</v>
      </c>
      <c r="R211" s="220"/>
      <c r="S211" s="27"/>
    </row>
    <row r="212" spans="1:19" ht="25.5" customHeight="1">
      <c r="A212" s="130" t="s">
        <v>138</v>
      </c>
      <c r="B212" s="131"/>
      <c r="C212" s="131"/>
      <c r="D212" s="131"/>
      <c r="E212" s="131"/>
      <c r="F212" s="131"/>
      <c r="G212" s="131"/>
      <c r="H212" s="131"/>
      <c r="I212" s="132"/>
      <c r="J212" s="130" t="s">
        <v>135</v>
      </c>
      <c r="K212" s="132"/>
      <c r="L212" s="130" t="s">
        <v>134</v>
      </c>
      <c r="M212" s="132"/>
      <c r="N212" s="103" t="s">
        <v>133</v>
      </c>
      <c r="O212" s="130" t="s">
        <v>132</v>
      </c>
      <c r="P212" s="132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23"/>
      <c r="B213" s="124"/>
      <c r="C213" s="124"/>
      <c r="D213" s="124"/>
      <c r="E213" s="124"/>
      <c r="F213" s="124"/>
      <c r="G213" s="124"/>
      <c r="H213" s="124"/>
      <c r="I213" s="125"/>
      <c r="J213" s="146"/>
      <c r="K213" s="146"/>
      <c r="L213" s="146"/>
      <c r="M213" s="146"/>
      <c r="N213" s="30"/>
      <c r="O213" s="213"/>
      <c r="P213" s="214"/>
      <c r="Q213" s="65"/>
      <c r="R213" s="65"/>
      <c r="S213" s="29"/>
    </row>
    <row r="214" spans="1:19">
      <c r="A214" s="123"/>
      <c r="B214" s="124"/>
      <c r="C214" s="124"/>
      <c r="D214" s="124"/>
      <c r="E214" s="124"/>
      <c r="F214" s="124"/>
      <c r="G214" s="124"/>
      <c r="H214" s="124"/>
      <c r="I214" s="125"/>
      <c r="J214" s="146"/>
      <c r="K214" s="146"/>
      <c r="L214" s="146"/>
      <c r="M214" s="146"/>
      <c r="N214" s="26"/>
      <c r="O214" s="213"/>
      <c r="P214" s="214"/>
      <c r="Q214" s="65"/>
      <c r="R214" s="66"/>
      <c r="S214" s="28"/>
    </row>
    <row r="215" spans="1:19">
      <c r="A215" s="123"/>
      <c r="B215" s="124"/>
      <c r="C215" s="124"/>
      <c r="D215" s="124"/>
      <c r="E215" s="124"/>
      <c r="F215" s="124"/>
      <c r="G215" s="124"/>
      <c r="H215" s="124"/>
      <c r="I215" s="125"/>
      <c r="J215" s="146"/>
      <c r="K215" s="146"/>
      <c r="L215" s="146"/>
      <c r="M215" s="146"/>
      <c r="N215" s="26"/>
      <c r="O215" s="213"/>
      <c r="P215" s="214"/>
      <c r="Q215" s="65"/>
      <c r="R215" s="66"/>
      <c r="S215" s="28"/>
    </row>
    <row r="216" spans="1:19">
      <c r="A216" s="123"/>
      <c r="B216" s="124"/>
      <c r="C216" s="124"/>
      <c r="D216" s="124"/>
      <c r="E216" s="124"/>
      <c r="F216" s="124"/>
      <c r="G216" s="124"/>
      <c r="H216" s="124"/>
      <c r="I216" s="125"/>
      <c r="J216" s="146"/>
      <c r="K216" s="146"/>
      <c r="L216" s="146"/>
      <c r="M216" s="146"/>
      <c r="N216" s="26"/>
      <c r="O216" s="213"/>
      <c r="P216" s="214"/>
      <c r="Q216" s="65"/>
      <c r="R216" s="66"/>
      <c r="S216" s="28"/>
    </row>
    <row r="217" spans="1:19">
      <c r="A217" s="123"/>
      <c r="B217" s="124"/>
      <c r="C217" s="124"/>
      <c r="D217" s="124"/>
      <c r="E217" s="124"/>
      <c r="F217" s="124"/>
      <c r="G217" s="124"/>
      <c r="H217" s="124"/>
      <c r="I217" s="125"/>
      <c r="J217" s="146"/>
      <c r="K217" s="146"/>
      <c r="L217" s="146"/>
      <c r="M217" s="146"/>
      <c r="N217" s="26"/>
      <c r="O217" s="213"/>
      <c r="P217" s="214"/>
      <c r="Q217" s="65"/>
      <c r="R217" s="66"/>
      <c r="S217" s="28"/>
    </row>
    <row r="218" spans="1:19">
      <c r="A218" s="123"/>
      <c r="B218" s="124"/>
      <c r="C218" s="124"/>
      <c r="D218" s="124"/>
      <c r="E218" s="124"/>
      <c r="F218" s="124"/>
      <c r="G218" s="124"/>
      <c r="H218" s="124"/>
      <c r="I218" s="125"/>
      <c r="J218" s="146"/>
      <c r="K218" s="146"/>
      <c r="L218" s="146"/>
      <c r="M218" s="146"/>
      <c r="N218" s="26"/>
      <c r="O218" s="213"/>
      <c r="P218" s="214"/>
      <c r="Q218" s="65"/>
      <c r="R218" s="66"/>
      <c r="S218" s="28"/>
    </row>
    <row r="219" spans="1:19">
      <c r="A219" s="123"/>
      <c r="B219" s="124"/>
      <c r="C219" s="124"/>
      <c r="D219" s="124"/>
      <c r="E219" s="124"/>
      <c r="F219" s="124"/>
      <c r="G219" s="124"/>
      <c r="H219" s="124"/>
      <c r="I219" s="125"/>
      <c r="J219" s="146"/>
      <c r="K219" s="146"/>
      <c r="L219" s="146"/>
      <c r="M219" s="146"/>
      <c r="N219" s="26"/>
      <c r="O219" s="213"/>
      <c r="P219" s="214"/>
      <c r="Q219" s="65"/>
      <c r="R219" s="66"/>
      <c r="S219" s="28"/>
    </row>
    <row r="220" spans="1:19">
      <c r="A220" s="123"/>
      <c r="B220" s="124"/>
      <c r="C220" s="124"/>
      <c r="D220" s="124"/>
      <c r="E220" s="124"/>
      <c r="F220" s="124"/>
      <c r="G220" s="124"/>
      <c r="H220" s="124"/>
      <c r="I220" s="125"/>
      <c r="J220" s="146"/>
      <c r="K220" s="146"/>
      <c r="L220" s="146"/>
      <c r="M220" s="146"/>
      <c r="N220" s="26"/>
      <c r="O220" s="213"/>
      <c r="P220" s="214"/>
      <c r="Q220" s="65"/>
      <c r="R220" s="66"/>
      <c r="S220" s="28"/>
    </row>
    <row r="221" spans="1:19">
      <c r="A221" s="123"/>
      <c r="B221" s="124"/>
      <c r="C221" s="124"/>
      <c r="D221" s="124"/>
      <c r="E221" s="124"/>
      <c r="F221" s="124"/>
      <c r="G221" s="124"/>
      <c r="H221" s="124"/>
      <c r="I221" s="125"/>
      <c r="J221" s="146"/>
      <c r="K221" s="146"/>
      <c r="L221" s="146"/>
      <c r="M221" s="146"/>
      <c r="N221" s="26"/>
      <c r="O221" s="213"/>
      <c r="P221" s="214"/>
      <c r="Q221" s="65"/>
      <c r="R221" s="66"/>
      <c r="S221" s="28"/>
    </row>
    <row r="222" spans="1:19">
      <c r="A222" s="123"/>
      <c r="B222" s="124"/>
      <c r="C222" s="124"/>
      <c r="D222" s="124"/>
      <c r="E222" s="124"/>
      <c r="F222" s="124"/>
      <c r="G222" s="124"/>
      <c r="H222" s="124"/>
      <c r="I222" s="125"/>
      <c r="J222" s="146"/>
      <c r="K222" s="146"/>
      <c r="L222" s="146"/>
      <c r="M222" s="146"/>
      <c r="N222" s="26"/>
      <c r="O222" s="213"/>
      <c r="P222" s="214"/>
      <c r="Q222" s="65"/>
      <c r="R222" s="65"/>
      <c r="S222" s="28"/>
    </row>
    <row r="223" spans="1:19" ht="15" customHeight="1">
      <c r="A223" s="137" t="s">
        <v>140</v>
      </c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8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216" t="s">
        <v>139</v>
      </c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7"/>
      <c r="Q224" s="218">
        <f>$P$24</f>
        <v>43647</v>
      </c>
      <c r="R224" s="219"/>
      <c r="S224" s="27"/>
    </row>
    <row r="225" spans="1:19" ht="25.5" customHeight="1">
      <c r="A225" s="130" t="s">
        <v>138</v>
      </c>
      <c r="B225" s="131"/>
      <c r="C225" s="131"/>
      <c r="D225" s="131"/>
      <c r="E225" s="131"/>
      <c r="F225" s="132"/>
      <c r="G225" s="130" t="s">
        <v>6</v>
      </c>
      <c r="H225" s="131"/>
      <c r="I225" s="132"/>
      <c r="J225" s="130" t="s">
        <v>135</v>
      </c>
      <c r="K225" s="132"/>
      <c r="L225" s="130" t="s">
        <v>134</v>
      </c>
      <c r="M225" s="132"/>
      <c r="N225" s="103" t="s">
        <v>133</v>
      </c>
      <c r="O225" s="130" t="s">
        <v>132</v>
      </c>
      <c r="P225" s="132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23"/>
      <c r="B226" s="124"/>
      <c r="C226" s="124"/>
      <c r="D226" s="124"/>
      <c r="E226" s="124"/>
      <c r="F226" s="125"/>
      <c r="G226" s="178"/>
      <c r="H226" s="224"/>
      <c r="I226" s="179"/>
      <c r="J226" s="146"/>
      <c r="K226" s="146"/>
      <c r="L226" s="146"/>
      <c r="M226" s="146"/>
      <c r="N226" s="26"/>
      <c r="O226" s="213"/>
      <c r="P226" s="214"/>
      <c r="Q226" s="65"/>
      <c r="R226" s="65"/>
      <c r="S226" s="21"/>
    </row>
    <row r="227" spans="1:19">
      <c r="A227" s="123"/>
      <c r="B227" s="124"/>
      <c r="C227" s="124"/>
      <c r="D227" s="124"/>
      <c r="E227" s="124"/>
      <c r="F227" s="125"/>
      <c r="G227" s="178"/>
      <c r="H227" s="224"/>
      <c r="I227" s="179"/>
      <c r="J227" s="146"/>
      <c r="K227" s="146"/>
      <c r="L227" s="146"/>
      <c r="M227" s="146"/>
      <c r="N227" s="26"/>
      <c r="O227" s="213"/>
      <c r="P227" s="214"/>
      <c r="Q227" s="65"/>
      <c r="R227" s="66"/>
      <c r="S227" s="21"/>
    </row>
    <row r="228" spans="1:19">
      <c r="A228" s="123"/>
      <c r="B228" s="124"/>
      <c r="C228" s="124"/>
      <c r="D228" s="124"/>
      <c r="E228" s="124"/>
      <c r="F228" s="125"/>
      <c r="G228" s="178"/>
      <c r="H228" s="224"/>
      <c r="I228" s="179"/>
      <c r="J228" s="146"/>
      <c r="K228" s="146"/>
      <c r="L228" s="146"/>
      <c r="M228" s="146"/>
      <c r="N228" s="26"/>
      <c r="O228" s="213"/>
      <c r="P228" s="214"/>
      <c r="Q228" s="65"/>
      <c r="R228" s="66"/>
      <c r="S228" s="21"/>
    </row>
    <row r="229" spans="1:19">
      <c r="A229" s="123"/>
      <c r="B229" s="124"/>
      <c r="C229" s="124"/>
      <c r="D229" s="124"/>
      <c r="E229" s="124"/>
      <c r="F229" s="125"/>
      <c r="G229" s="178"/>
      <c r="H229" s="224"/>
      <c r="I229" s="179"/>
      <c r="J229" s="146"/>
      <c r="K229" s="146"/>
      <c r="L229" s="146"/>
      <c r="M229" s="146"/>
      <c r="N229" s="26"/>
      <c r="O229" s="213"/>
      <c r="P229" s="214"/>
      <c r="Q229" s="65"/>
      <c r="R229" s="66"/>
      <c r="S229" s="21"/>
    </row>
    <row r="230" spans="1:19">
      <c r="A230" s="123"/>
      <c r="B230" s="124"/>
      <c r="C230" s="124"/>
      <c r="D230" s="124"/>
      <c r="E230" s="124"/>
      <c r="F230" s="125"/>
      <c r="G230" s="178"/>
      <c r="H230" s="224"/>
      <c r="I230" s="179"/>
      <c r="J230" s="146"/>
      <c r="K230" s="146"/>
      <c r="L230" s="146"/>
      <c r="M230" s="146"/>
      <c r="N230" s="26"/>
      <c r="O230" s="213"/>
      <c r="P230" s="214"/>
      <c r="Q230" s="65"/>
      <c r="R230" s="66"/>
      <c r="S230" s="21"/>
    </row>
    <row r="231" spans="1:19">
      <c r="A231" s="123"/>
      <c r="B231" s="124"/>
      <c r="C231" s="124"/>
      <c r="D231" s="124"/>
      <c r="E231" s="124"/>
      <c r="F231" s="125"/>
      <c r="G231" s="178"/>
      <c r="H231" s="224"/>
      <c r="I231" s="179"/>
      <c r="J231" s="146"/>
      <c r="K231" s="146"/>
      <c r="L231" s="146"/>
      <c r="M231" s="146"/>
      <c r="N231" s="26"/>
      <c r="O231" s="213"/>
      <c r="P231" s="214"/>
      <c r="Q231" s="65"/>
      <c r="R231" s="66"/>
      <c r="S231" s="21"/>
    </row>
    <row r="232" spans="1:19">
      <c r="A232" s="123"/>
      <c r="B232" s="124"/>
      <c r="C232" s="124"/>
      <c r="D232" s="124"/>
      <c r="E232" s="124"/>
      <c r="F232" s="125"/>
      <c r="G232" s="178"/>
      <c r="H232" s="224"/>
      <c r="I232" s="179"/>
      <c r="J232" s="146"/>
      <c r="K232" s="146"/>
      <c r="L232" s="146"/>
      <c r="M232" s="146"/>
      <c r="N232" s="26"/>
      <c r="O232" s="213"/>
      <c r="P232" s="214"/>
      <c r="Q232" s="65"/>
      <c r="R232" s="66"/>
      <c r="S232" s="21"/>
    </row>
    <row r="233" spans="1:19">
      <c r="A233" s="123"/>
      <c r="B233" s="124"/>
      <c r="C233" s="124"/>
      <c r="D233" s="124"/>
      <c r="E233" s="124"/>
      <c r="F233" s="125"/>
      <c r="G233" s="178"/>
      <c r="H233" s="224"/>
      <c r="I233" s="179"/>
      <c r="J233" s="146"/>
      <c r="K233" s="146"/>
      <c r="L233" s="146"/>
      <c r="M233" s="146"/>
      <c r="N233" s="26"/>
      <c r="O233" s="213"/>
      <c r="P233" s="214"/>
      <c r="Q233" s="65"/>
      <c r="R233" s="66"/>
      <c r="S233" s="21"/>
    </row>
    <row r="234" spans="1:19">
      <c r="A234" s="123"/>
      <c r="B234" s="124"/>
      <c r="C234" s="124"/>
      <c r="D234" s="124"/>
      <c r="E234" s="124"/>
      <c r="F234" s="125"/>
      <c r="G234" s="178"/>
      <c r="H234" s="224"/>
      <c r="I234" s="179"/>
      <c r="J234" s="146"/>
      <c r="K234" s="146"/>
      <c r="L234" s="146"/>
      <c r="M234" s="146"/>
      <c r="N234" s="26"/>
      <c r="O234" s="213"/>
      <c r="P234" s="214"/>
      <c r="Q234" s="65"/>
      <c r="R234" s="66"/>
      <c r="S234" s="21"/>
    </row>
    <row r="235" spans="1:19">
      <c r="A235" s="123"/>
      <c r="B235" s="124"/>
      <c r="C235" s="124"/>
      <c r="D235" s="124"/>
      <c r="E235" s="124"/>
      <c r="F235" s="125"/>
      <c r="G235" s="178"/>
      <c r="H235" s="224"/>
      <c r="I235" s="179"/>
      <c r="J235" s="146"/>
      <c r="K235" s="146"/>
      <c r="L235" s="146"/>
      <c r="M235" s="146"/>
      <c r="N235" s="26"/>
      <c r="O235" s="213"/>
      <c r="P235" s="214"/>
      <c r="Q235" s="65"/>
      <c r="R235" s="65"/>
      <c r="S235" s="21"/>
    </row>
    <row r="236" spans="1:19" ht="15" customHeight="1">
      <c r="A236" s="137" t="s">
        <v>137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8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216" t="str">
        <f>"Лизинговые платежи к уплате с "&amp;TEXT($S$8,"ДД.ММ.ГГГГ")&amp;" до "&amp;"окончания срока действия договора"</f>
        <v>Лизинговые платежи к уплате с 01.07.2020 до окончания срока действия договора</v>
      </c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7"/>
      <c r="Q237" s="218">
        <f>$P$24</f>
        <v>43647</v>
      </c>
      <c r="R237" s="219"/>
      <c r="S237" s="21"/>
    </row>
    <row r="238" spans="1:19" ht="25.5" customHeight="1">
      <c r="A238" s="130" t="s">
        <v>136</v>
      </c>
      <c r="B238" s="131"/>
      <c r="C238" s="131"/>
      <c r="D238" s="131"/>
      <c r="E238" s="131"/>
      <c r="F238" s="131"/>
      <c r="G238" s="131"/>
      <c r="H238" s="131"/>
      <c r="I238" s="132"/>
      <c r="J238" s="130" t="s">
        <v>135</v>
      </c>
      <c r="K238" s="132"/>
      <c r="L238" s="130" t="s">
        <v>134</v>
      </c>
      <c r="M238" s="132"/>
      <c r="N238" s="103" t="s">
        <v>133</v>
      </c>
      <c r="O238" s="130" t="s">
        <v>132</v>
      </c>
      <c r="P238" s="132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23"/>
      <c r="B239" s="124"/>
      <c r="C239" s="124"/>
      <c r="D239" s="124"/>
      <c r="E239" s="124"/>
      <c r="F239" s="124"/>
      <c r="G239" s="124"/>
      <c r="H239" s="124"/>
      <c r="I239" s="125"/>
      <c r="J239" s="146"/>
      <c r="K239" s="146"/>
      <c r="L239" s="146"/>
      <c r="M239" s="146"/>
      <c r="N239" s="26"/>
      <c r="O239" s="213"/>
      <c r="P239" s="214"/>
      <c r="Q239" s="65"/>
      <c r="R239" s="65"/>
      <c r="S239" s="21"/>
    </row>
    <row r="240" spans="1:19">
      <c r="A240" s="123"/>
      <c r="B240" s="124"/>
      <c r="C240" s="124"/>
      <c r="D240" s="124"/>
      <c r="E240" s="124"/>
      <c r="F240" s="124"/>
      <c r="G240" s="124"/>
      <c r="H240" s="124"/>
      <c r="I240" s="125"/>
      <c r="J240" s="146"/>
      <c r="K240" s="146"/>
      <c r="L240" s="146"/>
      <c r="M240" s="146"/>
      <c r="N240" s="26"/>
      <c r="O240" s="213"/>
      <c r="P240" s="214"/>
      <c r="Q240" s="65"/>
      <c r="R240" s="66"/>
      <c r="S240" s="21"/>
    </row>
    <row r="241" spans="1:19">
      <c r="A241" s="123"/>
      <c r="B241" s="124"/>
      <c r="C241" s="124"/>
      <c r="D241" s="124"/>
      <c r="E241" s="124"/>
      <c r="F241" s="124"/>
      <c r="G241" s="124"/>
      <c r="H241" s="124"/>
      <c r="I241" s="125"/>
      <c r="J241" s="146"/>
      <c r="K241" s="146"/>
      <c r="L241" s="146"/>
      <c r="M241" s="146"/>
      <c r="N241" s="26"/>
      <c r="O241" s="213"/>
      <c r="P241" s="214"/>
      <c r="Q241" s="65"/>
      <c r="R241" s="66"/>
      <c r="S241" s="21"/>
    </row>
    <row r="242" spans="1:19">
      <c r="A242" s="123"/>
      <c r="B242" s="124"/>
      <c r="C242" s="124"/>
      <c r="D242" s="124"/>
      <c r="E242" s="124"/>
      <c r="F242" s="124"/>
      <c r="G242" s="124"/>
      <c r="H242" s="124"/>
      <c r="I242" s="125"/>
      <c r="J242" s="146"/>
      <c r="K242" s="146"/>
      <c r="L242" s="146"/>
      <c r="M242" s="146"/>
      <c r="N242" s="26"/>
      <c r="O242" s="213"/>
      <c r="P242" s="214"/>
      <c r="Q242" s="65"/>
      <c r="R242" s="66"/>
      <c r="S242" s="21"/>
    </row>
    <row r="243" spans="1:19">
      <c r="A243" s="123"/>
      <c r="B243" s="124"/>
      <c r="C243" s="124"/>
      <c r="D243" s="124"/>
      <c r="E243" s="124"/>
      <c r="F243" s="124"/>
      <c r="G243" s="124"/>
      <c r="H243" s="124"/>
      <c r="I243" s="125"/>
      <c r="J243" s="146"/>
      <c r="K243" s="146"/>
      <c r="L243" s="146"/>
      <c r="M243" s="146"/>
      <c r="N243" s="26"/>
      <c r="O243" s="213"/>
      <c r="P243" s="214"/>
      <c r="Q243" s="65"/>
      <c r="R243" s="66"/>
      <c r="S243" s="21"/>
    </row>
    <row r="244" spans="1:19">
      <c r="A244" s="123"/>
      <c r="B244" s="124"/>
      <c r="C244" s="124"/>
      <c r="D244" s="124"/>
      <c r="E244" s="124"/>
      <c r="F244" s="124"/>
      <c r="G244" s="124"/>
      <c r="H244" s="124"/>
      <c r="I244" s="125"/>
      <c r="J244" s="146"/>
      <c r="K244" s="146"/>
      <c r="L244" s="146"/>
      <c r="M244" s="146"/>
      <c r="N244" s="26"/>
      <c r="O244" s="213"/>
      <c r="P244" s="214"/>
      <c r="Q244" s="65"/>
      <c r="R244" s="66"/>
      <c r="S244" s="21"/>
    </row>
    <row r="245" spans="1:19">
      <c r="A245" s="123"/>
      <c r="B245" s="124"/>
      <c r="C245" s="124"/>
      <c r="D245" s="124"/>
      <c r="E245" s="124"/>
      <c r="F245" s="124"/>
      <c r="G245" s="124"/>
      <c r="H245" s="124"/>
      <c r="I245" s="125"/>
      <c r="J245" s="146"/>
      <c r="K245" s="146"/>
      <c r="L245" s="146"/>
      <c r="M245" s="146"/>
      <c r="N245" s="26"/>
      <c r="O245" s="213"/>
      <c r="P245" s="214"/>
      <c r="Q245" s="65"/>
      <c r="R245" s="66"/>
      <c r="S245" s="21"/>
    </row>
    <row r="246" spans="1:19">
      <c r="A246" s="123"/>
      <c r="B246" s="124"/>
      <c r="C246" s="124"/>
      <c r="D246" s="124"/>
      <c r="E246" s="124"/>
      <c r="F246" s="124"/>
      <c r="G246" s="124"/>
      <c r="H246" s="124"/>
      <c r="I246" s="125"/>
      <c r="J246" s="146"/>
      <c r="K246" s="146"/>
      <c r="L246" s="146"/>
      <c r="M246" s="146"/>
      <c r="N246" s="26"/>
      <c r="O246" s="213"/>
      <c r="P246" s="214"/>
      <c r="Q246" s="65"/>
      <c r="R246" s="66"/>
      <c r="S246" s="21"/>
    </row>
    <row r="247" spans="1:19">
      <c r="A247" s="123"/>
      <c r="B247" s="124"/>
      <c r="C247" s="124"/>
      <c r="D247" s="124"/>
      <c r="E247" s="124"/>
      <c r="F247" s="124"/>
      <c r="G247" s="124"/>
      <c r="H247" s="124"/>
      <c r="I247" s="125"/>
      <c r="J247" s="146"/>
      <c r="K247" s="146"/>
      <c r="L247" s="146"/>
      <c r="M247" s="146"/>
      <c r="N247" s="26"/>
      <c r="O247" s="213"/>
      <c r="P247" s="214"/>
      <c r="Q247" s="65"/>
      <c r="R247" s="66"/>
      <c r="S247" s="21"/>
    </row>
    <row r="248" spans="1:19">
      <c r="A248" s="123"/>
      <c r="B248" s="124"/>
      <c r="C248" s="124"/>
      <c r="D248" s="124"/>
      <c r="E248" s="124"/>
      <c r="F248" s="124"/>
      <c r="G248" s="124"/>
      <c r="H248" s="124"/>
      <c r="I248" s="125"/>
      <c r="J248" s="146"/>
      <c r="K248" s="146"/>
      <c r="L248" s="146"/>
      <c r="M248" s="146"/>
      <c r="N248" s="26"/>
      <c r="O248" s="213"/>
      <c r="P248" s="214"/>
      <c r="Q248" s="65"/>
      <c r="R248" s="65"/>
      <c r="S248" s="21"/>
    </row>
    <row r="249" spans="1:19" ht="15" customHeight="1">
      <c r="A249" s="137" t="s">
        <v>131</v>
      </c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8"/>
      <c r="Q249" s="104">
        <f>SUM(Q239:Q248)</f>
        <v>0</v>
      </c>
      <c r="R249" s="104">
        <f>SUM(R239:R248)</f>
        <v>0</v>
      </c>
      <c r="S249" s="21"/>
    </row>
    <row r="250" spans="1:19">
      <c r="A250" s="207" t="s">
        <v>130</v>
      </c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25"/>
      <c r="Q250" s="105">
        <f>Q223+Q236+Q249</f>
        <v>0</v>
      </c>
      <c r="R250" s="105">
        <f>R223+R236+R249</f>
        <v>0</v>
      </c>
      <c r="S250" s="21"/>
    </row>
    <row r="251" spans="1:19">
      <c r="A251" s="175" t="s">
        <v>129</v>
      </c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226">
        <f>$P$8</f>
        <v>43647</v>
      </c>
      <c r="R251" s="227"/>
      <c r="S251" s="21"/>
    </row>
    <row r="252" spans="1:19" ht="25.5">
      <c r="A252" s="228" t="s">
        <v>128</v>
      </c>
      <c r="B252" s="229"/>
      <c r="C252" s="229"/>
      <c r="D252" s="229"/>
      <c r="E252" s="229"/>
      <c r="F252" s="229"/>
      <c r="G252" s="230"/>
      <c r="H252" s="231" t="str">
        <f>"Сумма, "&amp;$R$4</f>
        <v>Сумма, тыс.руб</v>
      </c>
      <c r="I252" s="231"/>
      <c r="J252" s="231"/>
      <c r="K252" s="231"/>
      <c r="L252" s="231" t="s">
        <v>128</v>
      </c>
      <c r="M252" s="232"/>
      <c r="N252" s="232"/>
      <c r="O252" s="232"/>
      <c r="P252" s="232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240" t="s">
        <v>126</v>
      </c>
      <c r="B253" s="241"/>
      <c r="C253" s="241"/>
      <c r="D253" s="241"/>
      <c r="E253" s="241"/>
      <c r="F253" s="241"/>
      <c r="G253" s="242"/>
      <c r="H253" s="236"/>
      <c r="I253" s="236"/>
      <c r="J253" s="236"/>
      <c r="K253" s="236"/>
      <c r="L253" s="243" t="s">
        <v>125</v>
      </c>
      <c r="M253" s="244"/>
      <c r="N253" s="244"/>
      <c r="O253" s="244"/>
      <c r="P253" s="245"/>
      <c r="Q253" s="25"/>
      <c r="R253" s="24"/>
      <c r="S253" s="21"/>
    </row>
    <row r="254" spans="1:19" ht="16.5" customHeight="1">
      <c r="A254" s="240" t="s">
        <v>124</v>
      </c>
      <c r="B254" s="241"/>
      <c r="C254" s="241"/>
      <c r="D254" s="241"/>
      <c r="E254" s="241"/>
      <c r="F254" s="241"/>
      <c r="G254" s="242"/>
      <c r="H254" s="246">
        <f>SUM(H255:K257)</f>
        <v>0</v>
      </c>
      <c r="I254" s="246"/>
      <c r="J254" s="246"/>
      <c r="K254" s="246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72" t="s">
        <v>122</v>
      </c>
      <c r="B255" s="273"/>
      <c r="C255" s="273"/>
      <c r="D255" s="273"/>
      <c r="E255" s="273"/>
      <c r="F255" s="273"/>
      <c r="G255" s="274"/>
      <c r="H255" s="236"/>
      <c r="I255" s="236"/>
      <c r="J255" s="236"/>
      <c r="K255" s="236"/>
      <c r="L255" s="237"/>
      <c r="M255" s="237"/>
      <c r="N255" s="237"/>
      <c r="O255" s="237"/>
      <c r="P255" s="237"/>
      <c r="Q255" s="237"/>
      <c r="R255" s="237"/>
      <c r="S255" s="21"/>
    </row>
    <row r="256" spans="1:19" ht="18" customHeight="1">
      <c r="A256" s="272" t="s">
        <v>121</v>
      </c>
      <c r="B256" s="273"/>
      <c r="C256" s="273"/>
      <c r="D256" s="273"/>
      <c r="E256" s="273"/>
      <c r="F256" s="273"/>
      <c r="G256" s="274"/>
      <c r="H256" s="236"/>
      <c r="I256" s="236"/>
      <c r="J256" s="236"/>
      <c r="K256" s="236"/>
      <c r="L256" s="238"/>
      <c r="M256" s="238"/>
      <c r="N256" s="238"/>
      <c r="O256" s="238"/>
      <c r="P256" s="238"/>
      <c r="Q256" s="238"/>
      <c r="R256" s="238"/>
      <c r="S256" s="21"/>
    </row>
    <row r="257" spans="1:19">
      <c r="A257" s="272" t="s">
        <v>120</v>
      </c>
      <c r="B257" s="273"/>
      <c r="C257" s="273"/>
      <c r="D257" s="273"/>
      <c r="E257" s="273"/>
      <c r="F257" s="273"/>
      <c r="G257" s="274"/>
      <c r="H257" s="236"/>
      <c r="I257" s="236"/>
      <c r="J257" s="236"/>
      <c r="K257" s="236"/>
      <c r="L257" s="239"/>
      <c r="M257" s="239"/>
      <c r="N257" s="239"/>
      <c r="O257" s="239"/>
      <c r="P257" s="239"/>
      <c r="Q257" s="239"/>
      <c r="R257" s="239"/>
      <c r="S257" s="21"/>
    </row>
    <row r="258" spans="1:19" ht="18.75">
      <c r="A258" s="147" t="s">
        <v>206</v>
      </c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21"/>
    </row>
    <row r="259" spans="1:19" ht="15" customHeight="1">
      <c r="A259" s="187" t="s">
        <v>207</v>
      </c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9"/>
      <c r="S259" s="21"/>
    </row>
    <row r="260" spans="1:19" ht="34.5" customHeight="1">
      <c r="A260" s="232" t="s">
        <v>152</v>
      </c>
      <c r="B260" s="232"/>
      <c r="C260" s="232"/>
      <c r="D260" s="232"/>
      <c r="E260" s="232"/>
      <c r="F260" s="232"/>
      <c r="G260" s="232"/>
      <c r="H260" s="232"/>
      <c r="I260" s="232"/>
      <c r="J260" s="252" t="s">
        <v>208</v>
      </c>
      <c r="K260" s="239"/>
      <c r="L260" s="239"/>
      <c r="M260" s="239"/>
      <c r="N260" s="239"/>
      <c r="O260" s="253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247"/>
      <c r="B261" s="247"/>
      <c r="C261" s="247"/>
      <c r="D261" s="247"/>
      <c r="E261" s="247"/>
      <c r="F261" s="247"/>
      <c r="G261" s="247"/>
      <c r="H261" s="247"/>
      <c r="I261" s="247"/>
      <c r="J261" s="248"/>
      <c r="K261" s="249"/>
      <c r="L261" s="249"/>
      <c r="M261" s="249"/>
      <c r="N261" s="249"/>
      <c r="O261" s="250"/>
      <c r="P261" s="48"/>
      <c r="Q261" s="48"/>
      <c r="R261" s="67"/>
      <c r="S261" s="21"/>
    </row>
    <row r="262" spans="1:19" ht="18.75">
      <c r="A262" s="247"/>
      <c r="B262" s="247"/>
      <c r="C262" s="247"/>
      <c r="D262" s="247"/>
      <c r="E262" s="247"/>
      <c r="F262" s="247"/>
      <c r="G262" s="247"/>
      <c r="H262" s="247"/>
      <c r="I262" s="247"/>
      <c r="J262" s="248"/>
      <c r="K262" s="249"/>
      <c r="L262" s="249"/>
      <c r="M262" s="249"/>
      <c r="N262" s="249"/>
      <c r="O262" s="250"/>
      <c r="P262" s="48"/>
      <c r="Q262" s="48"/>
      <c r="R262" s="67"/>
      <c r="S262" s="21"/>
    </row>
    <row r="263" spans="1:19" ht="18.75">
      <c r="A263" s="247"/>
      <c r="B263" s="247"/>
      <c r="C263" s="247"/>
      <c r="D263" s="247"/>
      <c r="E263" s="247"/>
      <c r="F263" s="247"/>
      <c r="G263" s="247"/>
      <c r="H263" s="247"/>
      <c r="I263" s="247"/>
      <c r="J263" s="248"/>
      <c r="K263" s="249"/>
      <c r="L263" s="249"/>
      <c r="M263" s="249"/>
      <c r="N263" s="249"/>
      <c r="O263" s="250"/>
      <c r="P263" s="48"/>
      <c r="Q263" s="48"/>
      <c r="R263" s="67"/>
      <c r="S263" s="21"/>
    </row>
    <row r="264" spans="1:19" ht="18.75">
      <c r="A264" s="247"/>
      <c r="B264" s="247"/>
      <c r="C264" s="247"/>
      <c r="D264" s="247"/>
      <c r="E264" s="247"/>
      <c r="F264" s="247"/>
      <c r="G264" s="247"/>
      <c r="H264" s="247"/>
      <c r="I264" s="247"/>
      <c r="J264" s="248"/>
      <c r="K264" s="249"/>
      <c r="L264" s="249"/>
      <c r="M264" s="249"/>
      <c r="N264" s="249"/>
      <c r="O264" s="250"/>
      <c r="P264" s="48"/>
      <c r="Q264" s="48"/>
      <c r="R264" s="67"/>
      <c r="S264" s="21"/>
    </row>
    <row r="265" spans="1:19" ht="18.75">
      <c r="A265" s="247"/>
      <c r="B265" s="247"/>
      <c r="C265" s="247"/>
      <c r="D265" s="247"/>
      <c r="E265" s="247"/>
      <c r="F265" s="247"/>
      <c r="G265" s="247"/>
      <c r="H265" s="247"/>
      <c r="I265" s="247"/>
      <c r="J265" s="248"/>
      <c r="K265" s="249"/>
      <c r="L265" s="249"/>
      <c r="M265" s="249"/>
      <c r="N265" s="249"/>
      <c r="O265" s="250"/>
      <c r="P265" s="48"/>
      <c r="Q265" s="48"/>
      <c r="R265" s="67"/>
      <c r="S265" s="21"/>
    </row>
    <row r="266" spans="1:19">
      <c r="A266" s="256" t="s">
        <v>211</v>
      </c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8"/>
      <c r="R266" s="110">
        <f>SUM(R261:R265)</f>
        <v>0</v>
      </c>
      <c r="S266" s="21"/>
    </row>
    <row r="267" spans="1:19" ht="15" customHeight="1">
      <c r="A267" s="187" t="s">
        <v>213</v>
      </c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9"/>
      <c r="S267" s="21"/>
    </row>
    <row r="268" spans="1:19" ht="38.25" customHeight="1">
      <c r="A268" s="259" t="s">
        <v>152</v>
      </c>
      <c r="B268" s="259"/>
      <c r="C268" s="259"/>
      <c r="D268" s="259"/>
      <c r="E268" s="259"/>
      <c r="F268" s="260" t="s">
        <v>212</v>
      </c>
      <c r="G268" s="259"/>
      <c r="H268" s="259"/>
      <c r="I268" s="259"/>
      <c r="J268" s="259"/>
      <c r="K268" s="259" t="s">
        <v>208</v>
      </c>
      <c r="L268" s="259"/>
      <c r="M268" s="259"/>
      <c r="N268" s="259"/>
      <c r="O268" s="259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251"/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48"/>
      <c r="Q269" s="48"/>
      <c r="R269" s="67"/>
      <c r="S269" s="21"/>
    </row>
    <row r="270" spans="1:19" ht="18.75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48"/>
      <c r="Q270" s="48"/>
      <c r="R270" s="67"/>
      <c r="S270" s="21"/>
    </row>
    <row r="271" spans="1:19" ht="18.75">
      <c r="A271" s="251"/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48"/>
      <c r="Q271" s="48"/>
      <c r="R271" s="67"/>
      <c r="S271" s="21"/>
    </row>
    <row r="272" spans="1:19" ht="18.75">
      <c r="A272" s="251"/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48"/>
      <c r="Q272" s="48"/>
      <c r="R272" s="67"/>
      <c r="S272" s="21"/>
    </row>
    <row r="273" spans="1:19" ht="18.75">
      <c r="A273" s="251"/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48"/>
      <c r="Q273" s="48"/>
      <c r="R273" s="67"/>
      <c r="S273" s="21"/>
    </row>
    <row r="274" spans="1:19">
      <c r="A274" s="256" t="s">
        <v>211</v>
      </c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8"/>
      <c r="R274" s="110">
        <f>SUM(R269:R273)</f>
        <v>0</v>
      </c>
      <c r="S274" s="21"/>
    </row>
    <row r="275" spans="1:19" ht="18.75" customHeight="1">
      <c r="A275" s="144" t="s">
        <v>119</v>
      </c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21"/>
    </row>
    <row r="276" spans="1:19" ht="93" customHeight="1">
      <c r="A276" s="254" t="s">
        <v>214</v>
      </c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275" t="s">
        <v>118</v>
      </c>
      <c r="N277" s="275"/>
      <c r="O277" s="275"/>
      <c r="P277" s="275"/>
      <c r="Q277" s="275"/>
      <c r="R277" s="275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L124:Q124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</mergeCells>
  <conditionalFormatting sqref="P24">
    <cfRule type="expression" dxfId="7" priority="4">
      <formula>$P$24=""</formula>
    </cfRule>
  </conditionalFormatting>
  <conditionalFormatting sqref="P138">
    <cfRule type="expression" dxfId="6" priority="3">
      <formula>$P$24=""</formula>
    </cfRule>
  </conditionalFormatting>
  <conditionalFormatting sqref="P151">
    <cfRule type="expression" dxfId="5" priority="2">
      <formula>$P$24=""</formula>
    </cfRule>
  </conditionalFormatting>
  <conditionalFormatting sqref="P8">
    <cfRule type="expression" dxfId="4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ate" allowBlank="1" showInputMessage="1" showErrorMessage="1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  <x14:dataValidation type="decimal" operator="greaterThanOrEqual" allowBlank="1" showInputMessage="1" showErrorMessage="1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80"/>
  <sheetViews>
    <sheetView view="pageBreakPreview" zoomScaleNormal="100" zoomScaleSheetLayoutView="100" workbookViewId="0">
      <selection activeCell="A72" sqref="A72:K72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165" t="s">
        <v>233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21"/>
    </row>
    <row r="3" spans="1:19">
      <c r="A3" s="166" t="s">
        <v>196</v>
      </c>
      <c r="B3" s="167"/>
      <c r="C3" s="167"/>
      <c r="D3" s="167"/>
      <c r="E3" s="167"/>
      <c r="F3" s="167"/>
      <c r="G3" s="167"/>
      <c r="H3" s="167"/>
      <c r="I3" s="168"/>
      <c r="J3" s="267">
        <f>РасшифровкиДата1!J3</f>
        <v>0</v>
      </c>
      <c r="K3" s="268"/>
      <c r="L3" s="268"/>
      <c r="M3" s="268"/>
      <c r="N3" s="268"/>
      <c r="O3" s="269"/>
      <c r="P3" s="172" t="s">
        <v>6</v>
      </c>
      <c r="Q3" s="172"/>
      <c r="R3" s="72">
        <f>РасшифровкиДата1!R3</f>
        <v>0</v>
      </c>
      <c r="S3" s="21"/>
    </row>
    <row r="4" spans="1:19" ht="15" customHeight="1">
      <c r="A4" s="143" t="s">
        <v>195</v>
      </c>
      <c r="B4" s="128"/>
      <c r="C4" s="128"/>
      <c r="D4" s="128"/>
      <c r="E4" s="128"/>
      <c r="F4" s="128"/>
      <c r="G4" s="128"/>
      <c r="H4" s="128"/>
      <c r="I4" s="129"/>
      <c r="J4" s="270">
        <f>DATE(YEAR(РасшифровкиДата1!J4),MONTH(РасшифровкиДата1!J4)-12,DAY(РасшифровкиДата1!J4))</f>
        <v>43556</v>
      </c>
      <c r="K4" s="271"/>
      <c r="L4" s="271"/>
      <c r="M4" s="271"/>
      <c r="N4" s="271"/>
      <c r="O4" s="271"/>
      <c r="P4" s="172" t="s">
        <v>194</v>
      </c>
      <c r="Q4" s="172"/>
      <c r="R4" s="73" t="s">
        <v>193</v>
      </c>
      <c r="S4" s="21"/>
    </row>
    <row r="5" spans="1:19" ht="15" customHeight="1">
      <c r="A5" s="143" t="s">
        <v>16</v>
      </c>
      <c r="B5" s="128"/>
      <c r="C5" s="128"/>
      <c r="D5" s="128"/>
      <c r="E5" s="128"/>
      <c r="F5" s="128"/>
      <c r="G5" s="128"/>
      <c r="H5" s="128"/>
      <c r="I5" s="129"/>
      <c r="J5" s="261">
        <f>РасшифровкиДата1!J5</f>
        <v>0</v>
      </c>
      <c r="K5" s="262"/>
      <c r="L5" s="262"/>
      <c r="M5" s="262"/>
      <c r="N5" s="262"/>
      <c r="O5" s="262"/>
      <c r="P5" s="262"/>
      <c r="Q5" s="262"/>
      <c r="R5" s="263"/>
      <c r="S5" s="21"/>
    </row>
    <row r="6" spans="1:19" ht="15" customHeight="1">
      <c r="A6" s="139" t="s">
        <v>200</v>
      </c>
      <c r="B6" s="139"/>
      <c r="C6" s="139"/>
      <c r="D6" s="139"/>
      <c r="E6" s="139"/>
      <c r="F6" s="264">
        <f>РасшифровкиДата1!F6</f>
        <v>0</v>
      </c>
      <c r="G6" s="265"/>
      <c r="H6" s="266"/>
      <c r="I6" s="139" t="s">
        <v>201</v>
      </c>
      <c r="J6" s="139"/>
      <c r="K6" s="139"/>
      <c r="L6" s="139"/>
      <c r="M6" s="139"/>
      <c r="N6" s="261">
        <f>РасшифровкиДата1!N6</f>
        <v>0</v>
      </c>
      <c r="O6" s="262"/>
      <c r="P6" s="262"/>
      <c r="Q6" s="262"/>
      <c r="R6" s="263"/>
      <c r="S6" s="21"/>
    </row>
    <row r="7" spans="1:19" ht="18.75">
      <c r="A7" s="147" t="s">
        <v>192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21"/>
    </row>
    <row r="8" spans="1:19" ht="15" customHeight="1">
      <c r="A8" s="148" t="s">
        <v>191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  <c r="P8" s="150">
        <f>J4</f>
        <v>43556</v>
      </c>
      <c r="Q8" s="151"/>
      <c r="R8" s="152" t="s">
        <v>186</v>
      </c>
      <c r="S8" s="41">
        <f>DATE(YEAR(P8),MONTH(P8)+12,DAY(P8))</f>
        <v>43922</v>
      </c>
    </row>
    <row r="9" spans="1:19" ht="25.5" customHeight="1">
      <c r="A9" s="130" t="s">
        <v>152</v>
      </c>
      <c r="B9" s="131"/>
      <c r="C9" s="131"/>
      <c r="D9" s="131"/>
      <c r="E9" s="131"/>
      <c r="F9" s="131"/>
      <c r="G9" s="131"/>
      <c r="H9" s="132"/>
      <c r="I9" s="162" t="s">
        <v>6</v>
      </c>
      <c r="J9" s="162"/>
      <c r="K9" s="162" t="s">
        <v>151</v>
      </c>
      <c r="L9" s="162"/>
      <c r="M9" s="162" t="s">
        <v>144</v>
      </c>
      <c r="N9" s="162"/>
      <c r="O9" s="74" t="s">
        <v>190</v>
      </c>
      <c r="P9" s="75" t="str">
        <f>"Сумма "&amp;$R$4</f>
        <v>Сумма тыс.руб</v>
      </c>
      <c r="Q9" s="76" t="s">
        <v>127</v>
      </c>
      <c r="R9" s="153"/>
      <c r="S9" s="21"/>
    </row>
    <row r="10" spans="1:19">
      <c r="A10" s="123"/>
      <c r="B10" s="124"/>
      <c r="C10" s="124"/>
      <c r="D10" s="124"/>
      <c r="E10" s="124"/>
      <c r="F10" s="124"/>
      <c r="G10" s="124"/>
      <c r="H10" s="125"/>
      <c r="I10" s="163"/>
      <c r="J10" s="163"/>
      <c r="K10" s="164"/>
      <c r="L10" s="164"/>
      <c r="M10" s="164"/>
      <c r="N10" s="164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23"/>
      <c r="B11" s="124"/>
      <c r="C11" s="124"/>
      <c r="D11" s="124"/>
      <c r="E11" s="124"/>
      <c r="F11" s="124"/>
      <c r="G11" s="124"/>
      <c r="H11" s="125"/>
      <c r="I11" s="145"/>
      <c r="J11" s="145"/>
      <c r="K11" s="146"/>
      <c r="L11" s="146"/>
      <c r="M11" s="146"/>
      <c r="N11" s="146"/>
      <c r="O11" s="46"/>
      <c r="P11" s="33"/>
      <c r="Q11" s="32"/>
      <c r="R11" s="34"/>
      <c r="S11" s="41" t="b">
        <f t="shared" si="0"/>
        <v>0</v>
      </c>
    </row>
    <row r="12" spans="1:19">
      <c r="A12" s="123"/>
      <c r="B12" s="124"/>
      <c r="C12" s="124"/>
      <c r="D12" s="124"/>
      <c r="E12" s="124"/>
      <c r="F12" s="124"/>
      <c r="G12" s="124"/>
      <c r="H12" s="125"/>
      <c r="I12" s="145"/>
      <c r="J12" s="145"/>
      <c r="K12" s="146"/>
      <c r="L12" s="146"/>
      <c r="M12" s="146"/>
      <c r="N12" s="146"/>
      <c r="O12" s="46"/>
      <c r="P12" s="33"/>
      <c r="Q12" s="32"/>
      <c r="R12" s="34"/>
      <c r="S12" s="41" t="b">
        <f t="shared" si="0"/>
        <v>0</v>
      </c>
    </row>
    <row r="13" spans="1:19">
      <c r="A13" s="123"/>
      <c r="B13" s="124"/>
      <c r="C13" s="124"/>
      <c r="D13" s="124"/>
      <c r="E13" s="124"/>
      <c r="F13" s="124"/>
      <c r="G13" s="124"/>
      <c r="H13" s="125"/>
      <c r="I13" s="145"/>
      <c r="J13" s="145"/>
      <c r="K13" s="146"/>
      <c r="L13" s="146"/>
      <c r="M13" s="146"/>
      <c r="N13" s="146"/>
      <c r="O13" s="46"/>
      <c r="P13" s="33"/>
      <c r="Q13" s="32"/>
      <c r="R13" s="34"/>
      <c r="S13" s="41" t="b">
        <f t="shared" si="0"/>
        <v>0</v>
      </c>
    </row>
    <row r="14" spans="1:19">
      <c r="A14" s="123"/>
      <c r="B14" s="124"/>
      <c r="C14" s="124"/>
      <c r="D14" s="124"/>
      <c r="E14" s="124"/>
      <c r="F14" s="124"/>
      <c r="G14" s="124"/>
      <c r="H14" s="125"/>
      <c r="I14" s="145"/>
      <c r="J14" s="145"/>
      <c r="K14" s="146"/>
      <c r="L14" s="146"/>
      <c r="M14" s="146"/>
      <c r="N14" s="146"/>
      <c r="O14" s="46"/>
      <c r="P14" s="33"/>
      <c r="Q14" s="32"/>
      <c r="R14" s="34"/>
      <c r="S14" s="41" t="b">
        <f t="shared" si="0"/>
        <v>0</v>
      </c>
    </row>
    <row r="15" spans="1:19">
      <c r="A15" s="123"/>
      <c r="B15" s="124"/>
      <c r="C15" s="124"/>
      <c r="D15" s="124"/>
      <c r="E15" s="124"/>
      <c r="F15" s="124"/>
      <c r="G15" s="124"/>
      <c r="H15" s="125"/>
      <c r="I15" s="145"/>
      <c r="J15" s="145"/>
      <c r="K15" s="146"/>
      <c r="L15" s="146"/>
      <c r="M15" s="146"/>
      <c r="N15" s="146"/>
      <c r="O15" s="46"/>
      <c r="P15" s="33"/>
      <c r="Q15" s="32"/>
      <c r="R15" s="34"/>
      <c r="S15" s="41" t="b">
        <f t="shared" si="0"/>
        <v>0</v>
      </c>
    </row>
    <row r="16" spans="1:19">
      <c r="A16" s="123"/>
      <c r="B16" s="124"/>
      <c r="C16" s="124"/>
      <c r="D16" s="124"/>
      <c r="E16" s="124"/>
      <c r="F16" s="124"/>
      <c r="G16" s="124"/>
      <c r="H16" s="125"/>
      <c r="I16" s="145"/>
      <c r="J16" s="145"/>
      <c r="K16" s="146"/>
      <c r="L16" s="146"/>
      <c r="M16" s="146"/>
      <c r="N16" s="146"/>
      <c r="O16" s="46"/>
      <c r="P16" s="33"/>
      <c r="Q16" s="32"/>
      <c r="R16" s="34"/>
      <c r="S16" s="41" t="b">
        <f t="shared" si="0"/>
        <v>0</v>
      </c>
    </row>
    <row r="17" spans="1:19">
      <c r="A17" s="123"/>
      <c r="B17" s="124"/>
      <c r="C17" s="124"/>
      <c r="D17" s="124"/>
      <c r="E17" s="124"/>
      <c r="F17" s="124"/>
      <c r="G17" s="124"/>
      <c r="H17" s="125"/>
      <c r="I17" s="145"/>
      <c r="J17" s="145"/>
      <c r="K17" s="146"/>
      <c r="L17" s="146"/>
      <c r="M17" s="146"/>
      <c r="N17" s="146"/>
      <c r="O17" s="46"/>
      <c r="P17" s="33"/>
      <c r="Q17" s="32"/>
      <c r="R17" s="34"/>
      <c r="S17" s="41" t="b">
        <f t="shared" si="0"/>
        <v>0</v>
      </c>
    </row>
    <row r="18" spans="1:19">
      <c r="A18" s="123"/>
      <c r="B18" s="124"/>
      <c r="C18" s="124"/>
      <c r="D18" s="124"/>
      <c r="E18" s="124"/>
      <c r="F18" s="124"/>
      <c r="G18" s="124"/>
      <c r="H18" s="125"/>
      <c r="I18" s="145"/>
      <c r="J18" s="145"/>
      <c r="K18" s="146"/>
      <c r="L18" s="146"/>
      <c r="M18" s="146"/>
      <c r="N18" s="146"/>
      <c r="O18" s="46"/>
      <c r="P18" s="33"/>
      <c r="Q18" s="32"/>
      <c r="R18" s="34"/>
      <c r="S18" s="41" t="b">
        <f t="shared" si="0"/>
        <v>0</v>
      </c>
    </row>
    <row r="19" spans="1:19">
      <c r="A19" s="123"/>
      <c r="B19" s="124"/>
      <c r="C19" s="124"/>
      <c r="D19" s="124"/>
      <c r="E19" s="124"/>
      <c r="F19" s="124"/>
      <c r="G19" s="124"/>
      <c r="H19" s="125"/>
      <c r="I19" s="145"/>
      <c r="J19" s="145"/>
      <c r="K19" s="146"/>
      <c r="L19" s="146"/>
      <c r="M19" s="146"/>
      <c r="N19" s="14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44" t="s">
        <v>119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21"/>
    </row>
    <row r="22" spans="1:19" ht="70.5" customHeight="1">
      <c r="A22" s="154" t="s">
        <v>202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21"/>
    </row>
    <row r="23" spans="1:19">
      <c r="A23" s="175" t="s">
        <v>35</v>
      </c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7"/>
      <c r="S23" s="21"/>
    </row>
    <row r="24" spans="1:19">
      <c r="A24" s="158" t="s">
        <v>189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9"/>
      <c r="P24" s="150">
        <f>P8</f>
        <v>43556</v>
      </c>
      <c r="Q24" s="151"/>
      <c r="R24" s="152" t="s">
        <v>186</v>
      </c>
      <c r="S24" s="21"/>
    </row>
    <row r="25" spans="1:19" ht="25.5" customHeight="1">
      <c r="A25" s="130" t="s">
        <v>152</v>
      </c>
      <c r="B25" s="131"/>
      <c r="C25" s="131"/>
      <c r="D25" s="131"/>
      <c r="E25" s="131"/>
      <c r="F25" s="131"/>
      <c r="G25" s="131"/>
      <c r="H25" s="131"/>
      <c r="I25" s="132"/>
      <c r="J25" s="160" t="s">
        <v>6</v>
      </c>
      <c r="K25" s="161"/>
      <c r="L25" s="160" t="s">
        <v>151</v>
      </c>
      <c r="M25" s="161"/>
      <c r="N25" s="162" t="s">
        <v>144</v>
      </c>
      <c r="O25" s="162"/>
      <c r="P25" s="75" t="str">
        <f>"Сумма "&amp;$R$4</f>
        <v>Сумма тыс.руб</v>
      </c>
      <c r="Q25" s="76" t="s">
        <v>127</v>
      </c>
      <c r="R25" s="153"/>
      <c r="S25" s="21"/>
    </row>
    <row r="26" spans="1:19">
      <c r="A26" s="123"/>
      <c r="B26" s="124"/>
      <c r="C26" s="124"/>
      <c r="D26" s="124"/>
      <c r="E26" s="124"/>
      <c r="F26" s="124"/>
      <c r="G26" s="124"/>
      <c r="H26" s="124"/>
      <c r="I26" s="125"/>
      <c r="J26" s="178"/>
      <c r="K26" s="179"/>
      <c r="L26" s="180"/>
      <c r="M26" s="181"/>
      <c r="N26" s="180"/>
      <c r="O26" s="182"/>
      <c r="P26" s="33"/>
      <c r="Q26" s="32"/>
      <c r="R26" s="34"/>
      <c r="S26" s="21"/>
    </row>
    <row r="27" spans="1:19">
      <c r="A27" s="123"/>
      <c r="B27" s="124"/>
      <c r="C27" s="124"/>
      <c r="D27" s="124"/>
      <c r="E27" s="124"/>
      <c r="F27" s="124"/>
      <c r="G27" s="124"/>
      <c r="H27" s="124"/>
      <c r="I27" s="125"/>
      <c r="J27" s="178"/>
      <c r="K27" s="179"/>
      <c r="L27" s="180"/>
      <c r="M27" s="181"/>
      <c r="N27" s="180"/>
      <c r="O27" s="183"/>
      <c r="P27" s="33"/>
      <c r="Q27" s="32"/>
      <c r="R27" s="34"/>
      <c r="S27" s="21"/>
    </row>
    <row r="28" spans="1:19">
      <c r="A28" s="123"/>
      <c r="B28" s="124"/>
      <c r="C28" s="124"/>
      <c r="D28" s="124"/>
      <c r="E28" s="124"/>
      <c r="F28" s="124"/>
      <c r="G28" s="124"/>
      <c r="H28" s="124"/>
      <c r="I28" s="125"/>
      <c r="J28" s="178"/>
      <c r="K28" s="179"/>
      <c r="L28" s="180"/>
      <c r="M28" s="181"/>
      <c r="N28" s="180"/>
      <c r="O28" s="183"/>
      <c r="P28" s="33"/>
      <c r="Q28" s="32"/>
      <c r="R28" s="34"/>
      <c r="S28" s="21"/>
    </row>
    <row r="29" spans="1:19">
      <c r="A29" s="123"/>
      <c r="B29" s="124"/>
      <c r="C29" s="124"/>
      <c r="D29" s="124"/>
      <c r="E29" s="124"/>
      <c r="F29" s="124"/>
      <c r="G29" s="124"/>
      <c r="H29" s="124"/>
      <c r="I29" s="125"/>
      <c r="J29" s="178"/>
      <c r="K29" s="179"/>
      <c r="L29" s="180"/>
      <c r="M29" s="181"/>
      <c r="N29" s="180"/>
      <c r="O29" s="183"/>
      <c r="P29" s="33"/>
      <c r="Q29" s="32"/>
      <c r="R29" s="34"/>
      <c r="S29" s="21"/>
    </row>
    <row r="30" spans="1:19">
      <c r="A30" s="123"/>
      <c r="B30" s="124"/>
      <c r="C30" s="124"/>
      <c r="D30" s="124"/>
      <c r="E30" s="124"/>
      <c r="F30" s="124"/>
      <c r="G30" s="124"/>
      <c r="H30" s="124"/>
      <c r="I30" s="125"/>
      <c r="J30" s="178"/>
      <c r="K30" s="179"/>
      <c r="L30" s="180"/>
      <c r="M30" s="181"/>
      <c r="N30" s="180"/>
      <c r="O30" s="183"/>
      <c r="P30" s="33"/>
      <c r="Q30" s="32"/>
      <c r="R30" s="34"/>
      <c r="S30" s="21"/>
    </row>
    <row r="31" spans="1:19">
      <c r="A31" s="123"/>
      <c r="B31" s="124"/>
      <c r="C31" s="124"/>
      <c r="D31" s="124"/>
      <c r="E31" s="124"/>
      <c r="F31" s="124"/>
      <c r="G31" s="124"/>
      <c r="H31" s="124"/>
      <c r="I31" s="125"/>
      <c r="J31" s="178"/>
      <c r="K31" s="179"/>
      <c r="L31" s="180"/>
      <c r="M31" s="181"/>
      <c r="N31" s="180"/>
      <c r="O31" s="183"/>
      <c r="P31" s="33"/>
      <c r="Q31" s="32"/>
      <c r="R31" s="34"/>
      <c r="S31" s="21"/>
    </row>
    <row r="32" spans="1:19">
      <c r="A32" s="123"/>
      <c r="B32" s="124"/>
      <c r="C32" s="124"/>
      <c r="D32" s="124"/>
      <c r="E32" s="124"/>
      <c r="F32" s="124"/>
      <c r="G32" s="124"/>
      <c r="H32" s="124"/>
      <c r="I32" s="125"/>
      <c r="J32" s="178"/>
      <c r="K32" s="179"/>
      <c r="L32" s="180"/>
      <c r="M32" s="181"/>
      <c r="N32" s="180"/>
      <c r="O32" s="183"/>
      <c r="P32" s="33"/>
      <c r="Q32" s="32"/>
      <c r="R32" s="34"/>
      <c r="S32" s="21"/>
    </row>
    <row r="33" spans="1:19">
      <c r="A33" s="123"/>
      <c r="B33" s="124"/>
      <c r="C33" s="124"/>
      <c r="D33" s="124"/>
      <c r="E33" s="124"/>
      <c r="F33" s="124"/>
      <c r="G33" s="124"/>
      <c r="H33" s="124"/>
      <c r="I33" s="125"/>
      <c r="J33" s="178"/>
      <c r="K33" s="179"/>
      <c r="L33" s="180"/>
      <c r="M33" s="181"/>
      <c r="N33" s="180"/>
      <c r="O33" s="183"/>
      <c r="P33" s="33"/>
      <c r="Q33" s="32"/>
      <c r="R33" s="34"/>
      <c r="S33" s="21"/>
    </row>
    <row r="34" spans="1:19">
      <c r="A34" s="123"/>
      <c r="B34" s="124"/>
      <c r="C34" s="124"/>
      <c r="D34" s="124"/>
      <c r="E34" s="124"/>
      <c r="F34" s="124"/>
      <c r="G34" s="124"/>
      <c r="H34" s="124"/>
      <c r="I34" s="125"/>
      <c r="J34" s="178"/>
      <c r="K34" s="179"/>
      <c r="L34" s="180"/>
      <c r="M34" s="181"/>
      <c r="N34" s="180"/>
      <c r="O34" s="183"/>
      <c r="P34" s="33"/>
      <c r="Q34" s="32"/>
      <c r="R34" s="34"/>
      <c r="S34" s="21"/>
    </row>
    <row r="35" spans="1:19">
      <c r="A35" s="123"/>
      <c r="B35" s="124"/>
      <c r="C35" s="124"/>
      <c r="D35" s="124"/>
      <c r="E35" s="124"/>
      <c r="F35" s="124"/>
      <c r="G35" s="124"/>
      <c r="H35" s="124"/>
      <c r="I35" s="125"/>
      <c r="J35" s="178"/>
      <c r="K35" s="179"/>
      <c r="L35" s="180"/>
      <c r="M35" s="181"/>
      <c r="N35" s="180"/>
      <c r="O35" s="183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143" t="s">
        <v>187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84"/>
      <c r="P37" s="185">
        <f>P8</f>
        <v>43556</v>
      </c>
      <c r="Q37" s="186"/>
      <c r="R37" s="152" t="s">
        <v>186</v>
      </c>
      <c r="S37" s="21"/>
    </row>
    <row r="38" spans="1:19" ht="25.5" customHeight="1">
      <c r="A38" s="130" t="s">
        <v>152</v>
      </c>
      <c r="B38" s="131"/>
      <c r="C38" s="131"/>
      <c r="D38" s="131"/>
      <c r="E38" s="131"/>
      <c r="F38" s="131"/>
      <c r="G38" s="131"/>
      <c r="H38" s="131"/>
      <c r="I38" s="132"/>
      <c r="J38" s="160" t="s">
        <v>6</v>
      </c>
      <c r="K38" s="161"/>
      <c r="L38" s="160" t="s">
        <v>151</v>
      </c>
      <c r="M38" s="161"/>
      <c r="N38" s="162" t="s">
        <v>144</v>
      </c>
      <c r="O38" s="162"/>
      <c r="P38" s="75" t="str">
        <f>"Сумма "&amp;$R$4</f>
        <v>Сумма тыс.руб</v>
      </c>
      <c r="Q38" s="76" t="s">
        <v>127</v>
      </c>
      <c r="R38" s="153"/>
      <c r="S38" s="21"/>
    </row>
    <row r="39" spans="1:19">
      <c r="A39" s="123"/>
      <c r="B39" s="124"/>
      <c r="C39" s="124"/>
      <c r="D39" s="124"/>
      <c r="E39" s="124"/>
      <c r="F39" s="124"/>
      <c r="G39" s="124"/>
      <c r="H39" s="124"/>
      <c r="I39" s="125"/>
      <c r="J39" s="178"/>
      <c r="K39" s="179"/>
      <c r="L39" s="180"/>
      <c r="M39" s="181"/>
      <c r="N39" s="180"/>
      <c r="O39" s="181"/>
      <c r="P39" s="33"/>
      <c r="Q39" s="32"/>
      <c r="R39" s="34"/>
      <c r="S39" s="21"/>
    </row>
    <row r="40" spans="1:19">
      <c r="A40" s="123"/>
      <c r="B40" s="124"/>
      <c r="C40" s="124"/>
      <c r="D40" s="124"/>
      <c r="E40" s="124"/>
      <c r="F40" s="124"/>
      <c r="G40" s="124"/>
      <c r="H40" s="124"/>
      <c r="I40" s="125"/>
      <c r="J40" s="178"/>
      <c r="K40" s="179"/>
      <c r="L40" s="180"/>
      <c r="M40" s="181"/>
      <c r="N40" s="180"/>
      <c r="O40" s="181"/>
      <c r="P40" s="33"/>
      <c r="Q40" s="32"/>
      <c r="R40" s="34"/>
      <c r="S40" s="21"/>
    </row>
    <row r="41" spans="1:19">
      <c r="A41" s="123"/>
      <c r="B41" s="124"/>
      <c r="C41" s="124"/>
      <c r="D41" s="124"/>
      <c r="E41" s="124"/>
      <c r="F41" s="124"/>
      <c r="G41" s="124"/>
      <c r="H41" s="124"/>
      <c r="I41" s="125"/>
      <c r="J41" s="178"/>
      <c r="K41" s="179"/>
      <c r="L41" s="180"/>
      <c r="M41" s="181"/>
      <c r="N41" s="180"/>
      <c r="O41" s="181"/>
      <c r="P41" s="33"/>
      <c r="Q41" s="32"/>
      <c r="R41" s="34"/>
      <c r="S41" s="21"/>
    </row>
    <row r="42" spans="1:19">
      <c r="A42" s="123"/>
      <c r="B42" s="124"/>
      <c r="C42" s="124"/>
      <c r="D42" s="124"/>
      <c r="E42" s="124"/>
      <c r="F42" s="124"/>
      <c r="G42" s="124"/>
      <c r="H42" s="124"/>
      <c r="I42" s="125"/>
      <c r="J42" s="178"/>
      <c r="K42" s="179"/>
      <c r="L42" s="180"/>
      <c r="M42" s="181"/>
      <c r="N42" s="180"/>
      <c r="O42" s="181"/>
      <c r="P42" s="33"/>
      <c r="Q42" s="32"/>
      <c r="R42" s="34"/>
      <c r="S42" s="21"/>
    </row>
    <row r="43" spans="1:19">
      <c r="A43" s="123"/>
      <c r="B43" s="124"/>
      <c r="C43" s="124"/>
      <c r="D43" s="124"/>
      <c r="E43" s="124"/>
      <c r="F43" s="124"/>
      <c r="G43" s="124"/>
      <c r="H43" s="124"/>
      <c r="I43" s="125"/>
      <c r="J43" s="178"/>
      <c r="K43" s="179"/>
      <c r="L43" s="180"/>
      <c r="M43" s="181"/>
      <c r="N43" s="180"/>
      <c r="O43" s="181"/>
      <c r="P43" s="33"/>
      <c r="Q43" s="32"/>
      <c r="R43" s="34"/>
      <c r="S43" s="21"/>
    </row>
    <row r="44" spans="1:19">
      <c r="A44" s="123"/>
      <c r="B44" s="124"/>
      <c r="C44" s="124"/>
      <c r="D44" s="124"/>
      <c r="E44" s="124"/>
      <c r="F44" s="124"/>
      <c r="G44" s="124"/>
      <c r="H44" s="124"/>
      <c r="I44" s="125"/>
      <c r="J44" s="178"/>
      <c r="K44" s="179"/>
      <c r="L44" s="180"/>
      <c r="M44" s="181"/>
      <c r="N44" s="180"/>
      <c r="O44" s="181"/>
      <c r="P44" s="33"/>
      <c r="Q44" s="32"/>
      <c r="R44" s="34"/>
      <c r="S44" s="21"/>
    </row>
    <row r="45" spans="1:19">
      <c r="A45" s="123"/>
      <c r="B45" s="124"/>
      <c r="C45" s="124"/>
      <c r="D45" s="124"/>
      <c r="E45" s="124"/>
      <c r="F45" s="124"/>
      <c r="G45" s="124"/>
      <c r="H45" s="124"/>
      <c r="I45" s="125"/>
      <c r="J45" s="178"/>
      <c r="K45" s="179"/>
      <c r="L45" s="180"/>
      <c r="M45" s="181"/>
      <c r="N45" s="180"/>
      <c r="O45" s="181"/>
      <c r="P45" s="33"/>
      <c r="Q45" s="32"/>
      <c r="R45" s="34"/>
      <c r="S45" s="21"/>
    </row>
    <row r="46" spans="1:19">
      <c r="A46" s="123"/>
      <c r="B46" s="124"/>
      <c r="C46" s="124"/>
      <c r="D46" s="124"/>
      <c r="E46" s="124"/>
      <c r="F46" s="124"/>
      <c r="G46" s="124"/>
      <c r="H46" s="124"/>
      <c r="I46" s="125"/>
      <c r="J46" s="178"/>
      <c r="K46" s="179"/>
      <c r="L46" s="180"/>
      <c r="M46" s="181"/>
      <c r="N46" s="180"/>
      <c r="O46" s="181"/>
      <c r="P46" s="33"/>
      <c r="Q46" s="32"/>
      <c r="R46" s="34"/>
      <c r="S46" s="21"/>
    </row>
    <row r="47" spans="1:19">
      <c r="A47" s="123"/>
      <c r="B47" s="124"/>
      <c r="C47" s="124"/>
      <c r="D47" s="124"/>
      <c r="E47" s="124"/>
      <c r="F47" s="124"/>
      <c r="G47" s="124"/>
      <c r="H47" s="124"/>
      <c r="I47" s="125"/>
      <c r="J47" s="178"/>
      <c r="K47" s="179"/>
      <c r="L47" s="180"/>
      <c r="M47" s="181"/>
      <c r="N47" s="180"/>
      <c r="O47" s="181"/>
      <c r="P47" s="33"/>
      <c r="Q47" s="32"/>
      <c r="R47" s="34"/>
      <c r="S47" s="21"/>
    </row>
    <row r="48" spans="1:19">
      <c r="A48" s="123"/>
      <c r="B48" s="124"/>
      <c r="C48" s="124"/>
      <c r="D48" s="124"/>
      <c r="E48" s="124"/>
      <c r="F48" s="124"/>
      <c r="G48" s="124"/>
      <c r="H48" s="124"/>
      <c r="I48" s="125"/>
      <c r="J48" s="178"/>
      <c r="K48" s="179"/>
      <c r="L48" s="180"/>
      <c r="M48" s="181"/>
      <c r="N48" s="180"/>
      <c r="O48" s="181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44" t="s">
        <v>119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21"/>
    </row>
    <row r="52" spans="1:19" ht="117" customHeight="1">
      <c r="A52" s="156" t="s">
        <v>205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21"/>
    </row>
    <row r="53" spans="1:19" ht="15" customHeight="1">
      <c r="A53" s="187" t="s">
        <v>203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9"/>
      <c r="S53" s="21"/>
    </row>
    <row r="54" spans="1:19" ht="15" customHeight="1">
      <c r="A54" s="128" t="s">
        <v>183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9"/>
      <c r="L54" s="190">
        <f>$P$8</f>
        <v>43556</v>
      </c>
      <c r="M54" s="191"/>
      <c r="N54" s="191"/>
      <c r="O54" s="191"/>
      <c r="P54" s="85"/>
      <c r="Q54" s="85"/>
      <c r="R54" s="85"/>
      <c r="S54" s="21"/>
    </row>
    <row r="55" spans="1:19" ht="36" customHeight="1">
      <c r="A55" s="130" t="s">
        <v>178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2"/>
      <c r="L55" s="162" t="s">
        <v>177</v>
      </c>
      <c r="M55" s="192"/>
      <c r="N55" s="162" t="s">
        <v>176</v>
      </c>
      <c r="O55" s="192"/>
      <c r="P55" s="86"/>
      <c r="Q55" s="86"/>
      <c r="R55" s="86"/>
      <c r="S55" s="21"/>
    </row>
    <row r="56" spans="1:19">
      <c r="A56" s="123"/>
      <c r="B56" s="124"/>
      <c r="C56" s="124"/>
      <c r="D56" s="124"/>
      <c r="E56" s="124"/>
      <c r="F56" s="124"/>
      <c r="G56" s="124"/>
      <c r="H56" s="124"/>
      <c r="I56" s="124"/>
      <c r="J56" s="124"/>
      <c r="K56" s="125"/>
      <c r="L56" s="193"/>
      <c r="M56" s="193"/>
      <c r="N56" s="193"/>
      <c r="O56" s="193"/>
      <c r="P56" s="36"/>
      <c r="Q56" s="36"/>
      <c r="R56" s="36"/>
      <c r="S56" s="21"/>
    </row>
    <row r="57" spans="1:19">
      <c r="A57" s="123"/>
      <c r="B57" s="124"/>
      <c r="C57" s="124"/>
      <c r="D57" s="124"/>
      <c r="E57" s="124"/>
      <c r="F57" s="124"/>
      <c r="G57" s="124"/>
      <c r="H57" s="124"/>
      <c r="I57" s="124"/>
      <c r="J57" s="124"/>
      <c r="K57" s="125"/>
      <c r="L57" s="193"/>
      <c r="M57" s="193"/>
      <c r="N57" s="193"/>
      <c r="O57" s="193"/>
      <c r="P57" s="36"/>
      <c r="Q57" s="36"/>
      <c r="R57" s="36"/>
      <c r="S57" s="21"/>
    </row>
    <row r="58" spans="1:19">
      <c r="A58" s="123"/>
      <c r="B58" s="124"/>
      <c r="C58" s="124"/>
      <c r="D58" s="124"/>
      <c r="E58" s="124"/>
      <c r="F58" s="124"/>
      <c r="G58" s="124"/>
      <c r="H58" s="124"/>
      <c r="I58" s="124"/>
      <c r="J58" s="124"/>
      <c r="K58" s="125"/>
      <c r="L58" s="193"/>
      <c r="M58" s="193"/>
      <c r="N58" s="193"/>
      <c r="O58" s="193"/>
      <c r="P58" s="36"/>
      <c r="Q58" s="36"/>
      <c r="R58" s="36"/>
      <c r="S58" s="21"/>
    </row>
    <row r="59" spans="1:19">
      <c r="A59" s="123"/>
      <c r="B59" s="124"/>
      <c r="C59" s="124"/>
      <c r="D59" s="124"/>
      <c r="E59" s="124"/>
      <c r="F59" s="124"/>
      <c r="G59" s="124"/>
      <c r="H59" s="124"/>
      <c r="I59" s="124"/>
      <c r="J59" s="124"/>
      <c r="K59" s="125"/>
      <c r="L59" s="193"/>
      <c r="M59" s="193"/>
      <c r="N59" s="193"/>
      <c r="O59" s="193"/>
      <c r="P59" s="36"/>
      <c r="Q59" s="36"/>
      <c r="R59" s="36"/>
      <c r="S59" s="21"/>
    </row>
    <row r="60" spans="1:19">
      <c r="A60" s="123"/>
      <c r="B60" s="124"/>
      <c r="C60" s="124"/>
      <c r="D60" s="124"/>
      <c r="E60" s="124"/>
      <c r="F60" s="124"/>
      <c r="G60" s="124"/>
      <c r="H60" s="124"/>
      <c r="I60" s="124"/>
      <c r="J60" s="124"/>
      <c r="K60" s="125"/>
      <c r="L60" s="194"/>
      <c r="M60" s="195"/>
      <c r="N60" s="194"/>
      <c r="O60" s="195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196">
        <f>SUM(L56:M60)</f>
        <v>0</v>
      </c>
      <c r="M61" s="197"/>
      <c r="N61" s="196">
        <f>SUM(N56:O60)</f>
        <v>0</v>
      </c>
      <c r="O61" s="198"/>
      <c r="P61" s="36"/>
      <c r="Q61" s="36"/>
      <c r="R61" s="36"/>
      <c r="S61" s="21"/>
    </row>
    <row r="62" spans="1:19" ht="15" customHeight="1">
      <c r="A62" s="128" t="s">
        <v>181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9"/>
      <c r="L62" s="190">
        <f>$P$8</f>
        <v>43556</v>
      </c>
      <c r="M62" s="191"/>
      <c r="N62" s="191"/>
      <c r="O62" s="191"/>
      <c r="P62" s="85"/>
      <c r="Q62" s="85"/>
      <c r="R62" s="85"/>
      <c r="S62" s="21"/>
    </row>
    <row r="63" spans="1:19" ht="35.25" customHeight="1">
      <c r="A63" s="130" t="s">
        <v>178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2"/>
      <c r="L63" s="162" t="s">
        <v>177</v>
      </c>
      <c r="M63" s="192"/>
      <c r="N63" s="162" t="s">
        <v>176</v>
      </c>
      <c r="O63" s="192"/>
      <c r="P63" s="86"/>
      <c r="Q63" s="86"/>
      <c r="R63" s="86"/>
      <c r="S63" s="21"/>
    </row>
    <row r="64" spans="1:19">
      <c r="A64" s="123"/>
      <c r="B64" s="124"/>
      <c r="C64" s="124"/>
      <c r="D64" s="124"/>
      <c r="E64" s="124"/>
      <c r="F64" s="124"/>
      <c r="G64" s="124"/>
      <c r="H64" s="124"/>
      <c r="I64" s="124"/>
      <c r="J64" s="124"/>
      <c r="K64" s="125"/>
      <c r="L64" s="199"/>
      <c r="M64" s="199"/>
      <c r="N64" s="199"/>
      <c r="O64" s="199"/>
      <c r="P64" s="36"/>
      <c r="Q64" s="36"/>
      <c r="R64" s="36"/>
      <c r="S64" s="21"/>
    </row>
    <row r="65" spans="1:19">
      <c r="A65" s="123"/>
      <c r="B65" s="124"/>
      <c r="C65" s="124"/>
      <c r="D65" s="124"/>
      <c r="E65" s="124"/>
      <c r="F65" s="124"/>
      <c r="G65" s="124"/>
      <c r="H65" s="124"/>
      <c r="I65" s="124"/>
      <c r="J65" s="124"/>
      <c r="K65" s="125"/>
      <c r="L65" s="199"/>
      <c r="M65" s="199"/>
      <c r="N65" s="199"/>
      <c r="O65" s="199"/>
      <c r="P65" s="36"/>
      <c r="Q65" s="36"/>
      <c r="R65" s="36"/>
      <c r="S65" s="21"/>
    </row>
    <row r="66" spans="1:19">
      <c r="A66" s="123"/>
      <c r="B66" s="124"/>
      <c r="C66" s="124"/>
      <c r="D66" s="124"/>
      <c r="E66" s="124"/>
      <c r="F66" s="124"/>
      <c r="G66" s="124"/>
      <c r="H66" s="124"/>
      <c r="I66" s="124"/>
      <c r="J66" s="124"/>
      <c r="K66" s="125"/>
      <c r="L66" s="199"/>
      <c r="M66" s="199"/>
      <c r="N66" s="199"/>
      <c r="O66" s="199"/>
      <c r="P66" s="36"/>
      <c r="Q66" s="36"/>
      <c r="R66" s="36"/>
      <c r="S66" s="21"/>
    </row>
    <row r="67" spans="1:19">
      <c r="A67" s="123"/>
      <c r="B67" s="124"/>
      <c r="C67" s="124"/>
      <c r="D67" s="124"/>
      <c r="E67" s="124"/>
      <c r="F67" s="124"/>
      <c r="G67" s="124"/>
      <c r="H67" s="124"/>
      <c r="I67" s="124"/>
      <c r="J67" s="124"/>
      <c r="K67" s="125"/>
      <c r="L67" s="199"/>
      <c r="M67" s="199"/>
      <c r="N67" s="199"/>
      <c r="O67" s="199"/>
      <c r="P67" s="36"/>
      <c r="Q67" s="36"/>
      <c r="R67" s="36"/>
      <c r="S67" s="21"/>
    </row>
    <row r="68" spans="1:19">
      <c r="A68" s="123"/>
      <c r="B68" s="124"/>
      <c r="C68" s="124"/>
      <c r="D68" s="124"/>
      <c r="E68" s="124"/>
      <c r="F68" s="124"/>
      <c r="G68" s="124"/>
      <c r="H68" s="124"/>
      <c r="I68" s="124"/>
      <c r="J68" s="124"/>
      <c r="K68" s="125"/>
      <c r="L68" s="199"/>
      <c r="M68" s="199"/>
      <c r="N68" s="199"/>
      <c r="O68" s="199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00">
        <f>SUM(L64:M68)</f>
        <v>0</v>
      </c>
      <c r="M69" s="201"/>
      <c r="N69" s="200">
        <f>SUM(N64:O68)</f>
        <v>0</v>
      </c>
      <c r="O69" s="201"/>
      <c r="P69" s="36"/>
      <c r="Q69" s="36"/>
      <c r="R69" s="36"/>
      <c r="S69" s="21"/>
    </row>
    <row r="70" spans="1:19" ht="15" customHeight="1">
      <c r="A70" s="128" t="s">
        <v>179</v>
      </c>
      <c r="B70" s="128"/>
      <c r="C70" s="128"/>
      <c r="D70" s="128"/>
      <c r="E70" s="128"/>
      <c r="F70" s="128"/>
      <c r="G70" s="128"/>
      <c r="H70" s="128"/>
      <c r="I70" s="128"/>
      <c r="J70" s="128"/>
      <c r="K70" s="129"/>
      <c r="L70" s="190">
        <f>$P$8</f>
        <v>43556</v>
      </c>
      <c r="M70" s="191"/>
      <c r="N70" s="191"/>
      <c r="O70" s="191"/>
      <c r="P70" s="85"/>
      <c r="Q70" s="85"/>
      <c r="R70" s="85"/>
      <c r="S70" s="21"/>
    </row>
    <row r="71" spans="1:19" ht="38.25" customHeight="1">
      <c r="A71" s="130" t="s">
        <v>178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2"/>
      <c r="L71" s="162" t="s">
        <v>177</v>
      </c>
      <c r="M71" s="192"/>
      <c r="N71" s="162" t="s">
        <v>176</v>
      </c>
      <c r="O71" s="192"/>
      <c r="P71" s="86"/>
      <c r="Q71" s="86"/>
      <c r="R71" s="86"/>
      <c r="S71" s="21"/>
    </row>
    <row r="72" spans="1:19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5"/>
      <c r="L72" s="199"/>
      <c r="M72" s="199"/>
      <c r="N72" s="199">
        <v>0</v>
      </c>
      <c r="O72" s="199"/>
      <c r="P72" s="36"/>
      <c r="Q72" s="36"/>
      <c r="R72" s="36"/>
      <c r="S72" s="21"/>
    </row>
    <row r="73" spans="1:19">
      <c r="A73" s="123"/>
      <c r="B73" s="124"/>
      <c r="C73" s="124"/>
      <c r="D73" s="124"/>
      <c r="E73" s="124"/>
      <c r="F73" s="124"/>
      <c r="G73" s="124"/>
      <c r="H73" s="124"/>
      <c r="I73" s="124"/>
      <c r="J73" s="124"/>
      <c r="K73" s="125"/>
      <c r="L73" s="199"/>
      <c r="M73" s="199"/>
      <c r="N73" s="199"/>
      <c r="O73" s="199"/>
      <c r="P73" s="36"/>
      <c r="Q73" s="36"/>
      <c r="R73" s="36"/>
      <c r="S73" s="21"/>
    </row>
    <row r="74" spans="1:19">
      <c r="A74" s="123"/>
      <c r="B74" s="124"/>
      <c r="C74" s="124"/>
      <c r="D74" s="124"/>
      <c r="E74" s="124"/>
      <c r="F74" s="124"/>
      <c r="G74" s="124"/>
      <c r="H74" s="124"/>
      <c r="I74" s="124"/>
      <c r="J74" s="124"/>
      <c r="K74" s="125"/>
      <c r="L74" s="199"/>
      <c r="M74" s="199"/>
      <c r="N74" s="199"/>
      <c r="O74" s="199"/>
      <c r="P74" s="36"/>
      <c r="Q74" s="36"/>
      <c r="R74" s="36"/>
      <c r="S74" s="21"/>
    </row>
    <row r="75" spans="1:19">
      <c r="A75" s="123"/>
      <c r="B75" s="124"/>
      <c r="C75" s="124"/>
      <c r="D75" s="124"/>
      <c r="E75" s="124"/>
      <c r="F75" s="124"/>
      <c r="G75" s="124"/>
      <c r="H75" s="124"/>
      <c r="I75" s="124"/>
      <c r="J75" s="124"/>
      <c r="K75" s="125"/>
      <c r="L75" s="199"/>
      <c r="M75" s="199"/>
      <c r="N75" s="199"/>
      <c r="O75" s="199"/>
      <c r="P75" s="36"/>
      <c r="Q75" s="36"/>
      <c r="R75" s="36"/>
      <c r="S75" s="21"/>
    </row>
    <row r="76" spans="1:19">
      <c r="A76" s="123"/>
      <c r="B76" s="124"/>
      <c r="C76" s="124"/>
      <c r="D76" s="124"/>
      <c r="E76" s="124"/>
      <c r="F76" s="124"/>
      <c r="G76" s="124"/>
      <c r="H76" s="124"/>
      <c r="I76" s="124"/>
      <c r="J76" s="124"/>
      <c r="K76" s="125"/>
      <c r="L76" s="199"/>
      <c r="M76" s="199"/>
      <c r="N76" s="199"/>
      <c r="O76" s="199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00">
        <f>SUM(L72:M76)</f>
        <v>0</v>
      </c>
      <c r="M77" s="202"/>
      <c r="N77" s="200">
        <f>SUM(N72:O76)</f>
        <v>0</v>
      </c>
      <c r="O77" s="201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03">
        <f>L61+L69+L77</f>
        <v>0</v>
      </c>
      <c r="M78" s="204"/>
      <c r="N78" s="205">
        <f>N61+N69+N77</f>
        <v>0</v>
      </c>
      <c r="O78" s="206"/>
      <c r="P78" s="36"/>
      <c r="Q78" s="36"/>
      <c r="R78" s="36"/>
      <c r="S78" s="21"/>
    </row>
    <row r="79" spans="1:19">
      <c r="A79" s="144" t="s">
        <v>119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21"/>
    </row>
    <row r="80" spans="1:19" ht="52.5" customHeight="1">
      <c r="A80" s="154" t="s">
        <v>234</v>
      </c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21"/>
    </row>
    <row r="81" spans="1:19">
      <c r="A81" s="215" t="s">
        <v>26</v>
      </c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"/>
    </row>
    <row r="82" spans="1:19" ht="15" customHeight="1">
      <c r="A82" s="128" t="s">
        <v>173</v>
      </c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9"/>
      <c r="R82" s="90">
        <f>$P$8</f>
        <v>43556</v>
      </c>
      <c r="S82" s="21"/>
    </row>
    <row r="83" spans="1:19" ht="25.5" customHeight="1">
      <c r="A83" s="130" t="s">
        <v>172</v>
      </c>
      <c r="B83" s="131"/>
      <c r="C83" s="131"/>
      <c r="D83" s="131"/>
      <c r="E83" s="131"/>
      <c r="F83" s="131"/>
      <c r="G83" s="131"/>
      <c r="H83" s="132"/>
      <c r="I83" s="91" t="s">
        <v>161</v>
      </c>
      <c r="J83" s="92" t="s">
        <v>160</v>
      </c>
      <c r="K83" s="92" t="s">
        <v>168</v>
      </c>
      <c r="L83" s="130" t="s">
        <v>158</v>
      </c>
      <c r="M83" s="131"/>
      <c r="N83" s="131"/>
      <c r="O83" s="131"/>
      <c r="P83" s="131"/>
      <c r="Q83" s="132"/>
      <c r="R83" s="93" t="str">
        <f>"Рыночная стоимость "&amp;$R$4</f>
        <v>Рыночная стоимость тыс.руб</v>
      </c>
      <c r="S83" s="21"/>
    </row>
    <row r="84" spans="1:19">
      <c r="A84" s="123"/>
      <c r="B84" s="124"/>
      <c r="C84" s="124"/>
      <c r="D84" s="124"/>
      <c r="E84" s="124"/>
      <c r="F84" s="124"/>
      <c r="G84" s="124"/>
      <c r="H84" s="125"/>
      <c r="I84" s="35"/>
      <c r="J84" s="35"/>
      <c r="K84" s="51"/>
      <c r="L84" s="120"/>
      <c r="M84" s="121"/>
      <c r="N84" s="121"/>
      <c r="O84" s="121"/>
      <c r="P84" s="121"/>
      <c r="Q84" s="122"/>
      <c r="R84" s="65"/>
      <c r="S84" s="21"/>
    </row>
    <row r="85" spans="1:19">
      <c r="A85" s="123"/>
      <c r="B85" s="124"/>
      <c r="C85" s="124"/>
      <c r="D85" s="124"/>
      <c r="E85" s="124"/>
      <c r="F85" s="124"/>
      <c r="G85" s="124"/>
      <c r="H85" s="125"/>
      <c r="I85" s="35"/>
      <c r="J85" s="35"/>
      <c r="K85" s="59"/>
      <c r="L85" s="120"/>
      <c r="M85" s="121"/>
      <c r="N85" s="121"/>
      <c r="O85" s="121"/>
      <c r="P85" s="121"/>
      <c r="Q85" s="122"/>
      <c r="R85" s="65"/>
      <c r="S85" s="21"/>
    </row>
    <row r="86" spans="1:19">
      <c r="A86" s="123"/>
      <c r="B86" s="124"/>
      <c r="C86" s="124"/>
      <c r="D86" s="124"/>
      <c r="E86" s="124"/>
      <c r="F86" s="124"/>
      <c r="G86" s="124"/>
      <c r="H86" s="125"/>
      <c r="I86" s="35"/>
      <c r="J86" s="35"/>
      <c r="K86" s="59"/>
      <c r="L86" s="120"/>
      <c r="M86" s="121"/>
      <c r="N86" s="121"/>
      <c r="O86" s="121"/>
      <c r="P86" s="121"/>
      <c r="Q86" s="122"/>
      <c r="R86" s="65"/>
      <c r="S86" s="21"/>
    </row>
    <row r="87" spans="1:19">
      <c r="A87" s="123"/>
      <c r="B87" s="124"/>
      <c r="C87" s="124"/>
      <c r="D87" s="124"/>
      <c r="E87" s="124"/>
      <c r="F87" s="124"/>
      <c r="G87" s="124"/>
      <c r="H87" s="125"/>
      <c r="I87" s="35"/>
      <c r="J87" s="35"/>
      <c r="K87" s="59"/>
      <c r="L87" s="120"/>
      <c r="M87" s="121"/>
      <c r="N87" s="121"/>
      <c r="O87" s="121"/>
      <c r="P87" s="121"/>
      <c r="Q87" s="122"/>
      <c r="R87" s="65"/>
      <c r="S87" s="21"/>
    </row>
    <row r="88" spans="1:19">
      <c r="A88" s="123"/>
      <c r="B88" s="124"/>
      <c r="C88" s="124"/>
      <c r="D88" s="124"/>
      <c r="E88" s="124"/>
      <c r="F88" s="124"/>
      <c r="G88" s="124"/>
      <c r="H88" s="125"/>
      <c r="I88" s="35"/>
      <c r="J88" s="35"/>
      <c r="K88" s="59"/>
      <c r="L88" s="120"/>
      <c r="M88" s="121"/>
      <c r="N88" s="121"/>
      <c r="O88" s="121"/>
      <c r="P88" s="121"/>
      <c r="Q88" s="122"/>
      <c r="R88" s="65"/>
      <c r="S88" s="21"/>
    </row>
    <row r="89" spans="1:19">
      <c r="A89" s="123"/>
      <c r="B89" s="124"/>
      <c r="C89" s="124"/>
      <c r="D89" s="124"/>
      <c r="E89" s="124"/>
      <c r="F89" s="124"/>
      <c r="G89" s="124"/>
      <c r="H89" s="125"/>
      <c r="I89" s="35"/>
      <c r="J89" s="35"/>
      <c r="K89" s="59"/>
      <c r="L89" s="120"/>
      <c r="M89" s="121"/>
      <c r="N89" s="121"/>
      <c r="O89" s="121"/>
      <c r="P89" s="121"/>
      <c r="Q89" s="122"/>
      <c r="R89" s="65"/>
      <c r="S89" s="21"/>
    </row>
    <row r="90" spans="1:19">
      <c r="A90" s="123"/>
      <c r="B90" s="124"/>
      <c r="C90" s="124"/>
      <c r="D90" s="124"/>
      <c r="E90" s="124"/>
      <c r="F90" s="124"/>
      <c r="G90" s="124"/>
      <c r="H90" s="125"/>
      <c r="I90" s="35"/>
      <c r="J90" s="35"/>
      <c r="K90" s="59"/>
      <c r="L90" s="120"/>
      <c r="M90" s="121"/>
      <c r="N90" s="121"/>
      <c r="O90" s="121"/>
      <c r="P90" s="121"/>
      <c r="Q90" s="122"/>
      <c r="R90" s="65"/>
      <c r="S90" s="21"/>
    </row>
    <row r="91" spans="1:19">
      <c r="A91" s="123"/>
      <c r="B91" s="124"/>
      <c r="C91" s="124"/>
      <c r="D91" s="124"/>
      <c r="E91" s="124"/>
      <c r="F91" s="124"/>
      <c r="G91" s="124"/>
      <c r="H91" s="125"/>
      <c r="I91" s="35"/>
      <c r="J91" s="35"/>
      <c r="K91" s="59"/>
      <c r="L91" s="120"/>
      <c r="M91" s="121"/>
      <c r="N91" s="121"/>
      <c r="O91" s="121"/>
      <c r="P91" s="121"/>
      <c r="Q91" s="122"/>
      <c r="R91" s="65"/>
      <c r="S91" s="21"/>
    </row>
    <row r="92" spans="1:19">
      <c r="A92" s="123"/>
      <c r="B92" s="124"/>
      <c r="C92" s="124"/>
      <c r="D92" s="124"/>
      <c r="E92" s="124"/>
      <c r="F92" s="124"/>
      <c r="G92" s="124"/>
      <c r="H92" s="125"/>
      <c r="I92" s="35"/>
      <c r="J92" s="35"/>
      <c r="K92" s="59"/>
      <c r="L92" s="120"/>
      <c r="M92" s="121"/>
      <c r="N92" s="121"/>
      <c r="O92" s="121"/>
      <c r="P92" s="121"/>
      <c r="Q92" s="122"/>
      <c r="R92" s="65"/>
      <c r="S92" s="21"/>
    </row>
    <row r="93" spans="1:19">
      <c r="A93" s="123"/>
      <c r="B93" s="124"/>
      <c r="C93" s="124"/>
      <c r="D93" s="124"/>
      <c r="E93" s="124"/>
      <c r="F93" s="124"/>
      <c r="G93" s="124"/>
      <c r="H93" s="125"/>
      <c r="I93" s="35"/>
      <c r="J93" s="35"/>
      <c r="K93" s="59"/>
      <c r="L93" s="120"/>
      <c r="M93" s="121"/>
      <c r="N93" s="121"/>
      <c r="O93" s="121"/>
      <c r="P93" s="121"/>
      <c r="Q93" s="122"/>
      <c r="R93" s="65"/>
      <c r="S93" s="21"/>
    </row>
    <row r="94" spans="1:19">
      <c r="A94" s="126" t="s">
        <v>171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94">
        <f>SUM(R84:R93)</f>
        <v>0</v>
      </c>
      <c r="S94" s="21"/>
    </row>
    <row r="95" spans="1:19" ht="15" customHeight="1">
      <c r="A95" s="128" t="s">
        <v>170</v>
      </c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9"/>
      <c r="R95" s="90">
        <f>$P$8</f>
        <v>43556</v>
      </c>
      <c r="S95" s="21"/>
    </row>
    <row r="96" spans="1:19" ht="25.5" customHeight="1">
      <c r="A96" s="130" t="s">
        <v>169</v>
      </c>
      <c r="B96" s="131"/>
      <c r="C96" s="131"/>
      <c r="D96" s="131"/>
      <c r="E96" s="131"/>
      <c r="F96" s="131"/>
      <c r="G96" s="131"/>
      <c r="H96" s="132"/>
      <c r="I96" s="91" t="s">
        <v>161</v>
      </c>
      <c r="J96" s="92" t="s">
        <v>160</v>
      </c>
      <c r="K96" s="92" t="s">
        <v>168</v>
      </c>
      <c r="L96" s="130" t="s">
        <v>158</v>
      </c>
      <c r="M96" s="131"/>
      <c r="N96" s="131"/>
      <c r="O96" s="131"/>
      <c r="P96" s="131"/>
      <c r="Q96" s="132"/>
      <c r="R96" s="93" t="str">
        <f>"Рыночная стоимость "&amp;$R$4</f>
        <v>Рыночная стоимость тыс.руб</v>
      </c>
      <c r="S96" s="21"/>
    </row>
    <row r="97" spans="1:19">
      <c r="A97" s="123"/>
      <c r="B97" s="124"/>
      <c r="C97" s="124"/>
      <c r="D97" s="124"/>
      <c r="E97" s="124"/>
      <c r="F97" s="124"/>
      <c r="G97" s="124"/>
      <c r="H97" s="125"/>
      <c r="I97" s="35"/>
      <c r="J97" s="35"/>
      <c r="K97" s="59"/>
      <c r="L97" s="120"/>
      <c r="M97" s="121"/>
      <c r="N97" s="121"/>
      <c r="O97" s="121"/>
      <c r="P97" s="121"/>
      <c r="Q97" s="122"/>
      <c r="R97" s="65"/>
      <c r="S97" s="21"/>
    </row>
    <row r="98" spans="1:19">
      <c r="A98" s="123"/>
      <c r="B98" s="124"/>
      <c r="C98" s="124"/>
      <c r="D98" s="124"/>
      <c r="E98" s="124"/>
      <c r="F98" s="124"/>
      <c r="G98" s="124"/>
      <c r="H98" s="125"/>
      <c r="I98" s="35"/>
      <c r="J98" s="35"/>
      <c r="K98" s="59"/>
      <c r="L98" s="120"/>
      <c r="M98" s="121"/>
      <c r="N98" s="121"/>
      <c r="O98" s="121"/>
      <c r="P98" s="121"/>
      <c r="Q98" s="122"/>
      <c r="R98" s="65"/>
      <c r="S98" s="21"/>
    </row>
    <row r="99" spans="1:19">
      <c r="A99" s="123"/>
      <c r="B99" s="124"/>
      <c r="C99" s="124"/>
      <c r="D99" s="124"/>
      <c r="E99" s="124"/>
      <c r="F99" s="124"/>
      <c r="G99" s="124"/>
      <c r="H99" s="125"/>
      <c r="I99" s="35"/>
      <c r="J99" s="35"/>
      <c r="K99" s="59"/>
      <c r="L99" s="120"/>
      <c r="M99" s="121"/>
      <c r="N99" s="121"/>
      <c r="O99" s="121"/>
      <c r="P99" s="121"/>
      <c r="Q99" s="122"/>
      <c r="R99" s="65"/>
      <c r="S99" s="21"/>
    </row>
    <row r="100" spans="1:19">
      <c r="A100" s="123"/>
      <c r="B100" s="124"/>
      <c r="C100" s="124"/>
      <c r="D100" s="124"/>
      <c r="E100" s="124"/>
      <c r="F100" s="124"/>
      <c r="G100" s="124"/>
      <c r="H100" s="125"/>
      <c r="I100" s="35"/>
      <c r="J100" s="35"/>
      <c r="K100" s="59"/>
      <c r="L100" s="120"/>
      <c r="M100" s="121"/>
      <c r="N100" s="121"/>
      <c r="O100" s="121"/>
      <c r="P100" s="121"/>
      <c r="Q100" s="122"/>
      <c r="R100" s="65"/>
      <c r="S100" s="21"/>
    </row>
    <row r="101" spans="1:19">
      <c r="A101" s="123"/>
      <c r="B101" s="124"/>
      <c r="C101" s="124"/>
      <c r="D101" s="124"/>
      <c r="E101" s="124"/>
      <c r="F101" s="124"/>
      <c r="G101" s="124"/>
      <c r="H101" s="125"/>
      <c r="I101" s="35"/>
      <c r="J101" s="35"/>
      <c r="K101" s="59"/>
      <c r="L101" s="120"/>
      <c r="M101" s="121"/>
      <c r="N101" s="121"/>
      <c r="O101" s="121"/>
      <c r="P101" s="121"/>
      <c r="Q101" s="122"/>
      <c r="R101" s="65"/>
      <c r="S101" s="21"/>
    </row>
    <row r="102" spans="1:19">
      <c r="A102" s="123"/>
      <c r="B102" s="124"/>
      <c r="C102" s="124"/>
      <c r="D102" s="124"/>
      <c r="E102" s="124"/>
      <c r="F102" s="124"/>
      <c r="G102" s="124"/>
      <c r="H102" s="125"/>
      <c r="I102" s="35"/>
      <c r="J102" s="35"/>
      <c r="K102" s="59"/>
      <c r="L102" s="120"/>
      <c r="M102" s="121"/>
      <c r="N102" s="121"/>
      <c r="O102" s="121"/>
      <c r="P102" s="121"/>
      <c r="Q102" s="122"/>
      <c r="R102" s="65"/>
      <c r="S102" s="21"/>
    </row>
    <row r="103" spans="1:19">
      <c r="A103" s="123"/>
      <c r="B103" s="124"/>
      <c r="C103" s="124"/>
      <c r="D103" s="124"/>
      <c r="E103" s="124"/>
      <c r="F103" s="124"/>
      <c r="G103" s="124"/>
      <c r="H103" s="125"/>
      <c r="I103" s="35"/>
      <c r="J103" s="35"/>
      <c r="K103" s="59"/>
      <c r="L103" s="120"/>
      <c r="M103" s="121"/>
      <c r="N103" s="121"/>
      <c r="O103" s="121"/>
      <c r="P103" s="121"/>
      <c r="Q103" s="122"/>
      <c r="R103" s="65"/>
      <c r="S103" s="21"/>
    </row>
    <row r="104" spans="1:19">
      <c r="A104" s="123"/>
      <c r="B104" s="124"/>
      <c r="C104" s="124"/>
      <c r="D104" s="124"/>
      <c r="E104" s="124"/>
      <c r="F104" s="124"/>
      <c r="G104" s="124"/>
      <c r="H104" s="125"/>
      <c r="I104" s="35"/>
      <c r="J104" s="35"/>
      <c r="K104" s="59"/>
      <c r="L104" s="120"/>
      <c r="M104" s="121"/>
      <c r="N104" s="121"/>
      <c r="O104" s="121"/>
      <c r="P104" s="121"/>
      <c r="Q104" s="122"/>
      <c r="R104" s="65"/>
      <c r="S104" s="21"/>
    </row>
    <row r="105" spans="1:19">
      <c r="A105" s="123"/>
      <c r="B105" s="124"/>
      <c r="C105" s="124"/>
      <c r="D105" s="124"/>
      <c r="E105" s="124"/>
      <c r="F105" s="124"/>
      <c r="G105" s="124"/>
      <c r="H105" s="125"/>
      <c r="I105" s="35"/>
      <c r="J105" s="35"/>
      <c r="K105" s="59"/>
      <c r="L105" s="120"/>
      <c r="M105" s="121"/>
      <c r="N105" s="121"/>
      <c r="O105" s="121"/>
      <c r="P105" s="121"/>
      <c r="Q105" s="122"/>
      <c r="R105" s="65"/>
      <c r="S105" s="21"/>
    </row>
    <row r="106" spans="1:19">
      <c r="A106" s="123"/>
      <c r="B106" s="124"/>
      <c r="C106" s="124"/>
      <c r="D106" s="124"/>
      <c r="E106" s="124"/>
      <c r="F106" s="124"/>
      <c r="G106" s="124"/>
      <c r="H106" s="125"/>
      <c r="I106" s="35"/>
      <c r="J106" s="35"/>
      <c r="K106" s="59"/>
      <c r="L106" s="120"/>
      <c r="M106" s="121"/>
      <c r="N106" s="121"/>
      <c r="O106" s="121"/>
      <c r="P106" s="121"/>
      <c r="Q106" s="122"/>
      <c r="R106" s="65"/>
      <c r="S106" s="21"/>
    </row>
    <row r="107" spans="1:19">
      <c r="A107" s="126" t="s">
        <v>167</v>
      </c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94">
        <f>SUM(R97:R106)</f>
        <v>0</v>
      </c>
      <c r="S107" s="21"/>
    </row>
    <row r="108" spans="1:19" ht="15" customHeight="1">
      <c r="A108" s="128" t="s">
        <v>166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90">
        <f>$P$8</f>
        <v>43556</v>
      </c>
      <c r="S108" s="21"/>
    </row>
    <row r="109" spans="1:19" ht="25.5" customHeight="1">
      <c r="A109" s="130" t="s">
        <v>162</v>
      </c>
      <c r="B109" s="131"/>
      <c r="C109" s="131"/>
      <c r="D109" s="131"/>
      <c r="E109" s="131"/>
      <c r="F109" s="131"/>
      <c r="G109" s="131"/>
      <c r="H109" s="132"/>
      <c r="I109" s="91" t="s">
        <v>161</v>
      </c>
      <c r="J109" s="92" t="s">
        <v>165</v>
      </c>
      <c r="K109" s="92" t="s">
        <v>159</v>
      </c>
      <c r="L109" s="130" t="s">
        <v>158</v>
      </c>
      <c r="M109" s="131"/>
      <c r="N109" s="131"/>
      <c r="O109" s="131"/>
      <c r="P109" s="131"/>
      <c r="Q109" s="132"/>
      <c r="R109" s="93" t="str">
        <f>"Рыночная стоимость "&amp;$R$4</f>
        <v>Рыночная стоимость тыс.руб</v>
      </c>
      <c r="S109" s="21"/>
    </row>
    <row r="110" spans="1:19">
      <c r="A110" s="123"/>
      <c r="B110" s="124"/>
      <c r="C110" s="124"/>
      <c r="D110" s="124"/>
      <c r="E110" s="124"/>
      <c r="F110" s="124"/>
      <c r="G110" s="124"/>
      <c r="H110" s="125"/>
      <c r="I110" s="35"/>
      <c r="J110" s="35"/>
      <c r="K110" s="59"/>
      <c r="L110" s="120"/>
      <c r="M110" s="121"/>
      <c r="N110" s="121"/>
      <c r="O110" s="121"/>
      <c r="P110" s="121"/>
      <c r="Q110" s="122"/>
      <c r="R110" s="65"/>
      <c r="S110" s="21"/>
    </row>
    <row r="111" spans="1:19">
      <c r="A111" s="123"/>
      <c r="B111" s="124"/>
      <c r="C111" s="124"/>
      <c r="D111" s="124"/>
      <c r="E111" s="124"/>
      <c r="F111" s="124"/>
      <c r="G111" s="124"/>
      <c r="H111" s="125"/>
      <c r="I111" s="35"/>
      <c r="J111" s="35"/>
      <c r="K111" s="59"/>
      <c r="L111" s="120"/>
      <c r="M111" s="121"/>
      <c r="N111" s="121"/>
      <c r="O111" s="121"/>
      <c r="P111" s="121"/>
      <c r="Q111" s="122"/>
      <c r="R111" s="65"/>
      <c r="S111" s="21"/>
    </row>
    <row r="112" spans="1:19">
      <c r="A112" s="123"/>
      <c r="B112" s="124"/>
      <c r="C112" s="124"/>
      <c r="D112" s="124"/>
      <c r="E112" s="124"/>
      <c r="F112" s="124"/>
      <c r="G112" s="124"/>
      <c r="H112" s="125"/>
      <c r="I112" s="35"/>
      <c r="J112" s="35"/>
      <c r="K112" s="59"/>
      <c r="L112" s="120"/>
      <c r="M112" s="121"/>
      <c r="N112" s="121"/>
      <c r="O112" s="121"/>
      <c r="P112" s="121"/>
      <c r="Q112" s="122"/>
      <c r="R112" s="65"/>
      <c r="S112" s="21"/>
    </row>
    <row r="113" spans="1:19">
      <c r="A113" s="123"/>
      <c r="B113" s="124"/>
      <c r="C113" s="124"/>
      <c r="D113" s="124"/>
      <c r="E113" s="124"/>
      <c r="F113" s="124"/>
      <c r="G113" s="124"/>
      <c r="H113" s="125"/>
      <c r="I113" s="35"/>
      <c r="J113" s="35"/>
      <c r="K113" s="59"/>
      <c r="L113" s="120"/>
      <c r="M113" s="121"/>
      <c r="N113" s="121"/>
      <c r="O113" s="121"/>
      <c r="P113" s="121"/>
      <c r="Q113" s="122"/>
      <c r="R113" s="65"/>
      <c r="S113" s="21"/>
    </row>
    <row r="114" spans="1:19">
      <c r="A114" s="123"/>
      <c r="B114" s="124"/>
      <c r="C114" s="124"/>
      <c r="D114" s="124"/>
      <c r="E114" s="124"/>
      <c r="F114" s="124"/>
      <c r="G114" s="124"/>
      <c r="H114" s="125"/>
      <c r="I114" s="35"/>
      <c r="J114" s="35"/>
      <c r="K114" s="59"/>
      <c r="L114" s="120"/>
      <c r="M114" s="121"/>
      <c r="N114" s="121"/>
      <c r="O114" s="121"/>
      <c r="P114" s="121"/>
      <c r="Q114" s="122"/>
      <c r="R114" s="65"/>
      <c r="S114" s="21"/>
    </row>
    <row r="115" spans="1:19">
      <c r="A115" s="123"/>
      <c r="B115" s="124"/>
      <c r="C115" s="124"/>
      <c r="D115" s="124"/>
      <c r="E115" s="124"/>
      <c r="F115" s="124"/>
      <c r="G115" s="124"/>
      <c r="H115" s="125"/>
      <c r="I115" s="35"/>
      <c r="J115" s="35"/>
      <c r="K115" s="59"/>
      <c r="L115" s="120"/>
      <c r="M115" s="121"/>
      <c r="N115" s="121"/>
      <c r="O115" s="121"/>
      <c r="P115" s="121"/>
      <c r="Q115" s="122"/>
      <c r="R115" s="65"/>
      <c r="S115" s="21"/>
    </row>
    <row r="116" spans="1:19">
      <c r="A116" s="123"/>
      <c r="B116" s="124"/>
      <c r="C116" s="124"/>
      <c r="D116" s="124"/>
      <c r="E116" s="124"/>
      <c r="F116" s="124"/>
      <c r="G116" s="124"/>
      <c r="H116" s="125"/>
      <c r="I116" s="35"/>
      <c r="J116" s="35"/>
      <c r="K116" s="59"/>
      <c r="L116" s="120"/>
      <c r="M116" s="121"/>
      <c r="N116" s="121"/>
      <c r="O116" s="121"/>
      <c r="P116" s="121"/>
      <c r="Q116" s="122"/>
      <c r="R116" s="65"/>
      <c r="S116" s="21"/>
    </row>
    <row r="117" spans="1:19">
      <c r="A117" s="123"/>
      <c r="B117" s="124"/>
      <c r="C117" s="124"/>
      <c r="D117" s="124"/>
      <c r="E117" s="124"/>
      <c r="F117" s="124"/>
      <c r="G117" s="124"/>
      <c r="H117" s="125"/>
      <c r="I117" s="35"/>
      <c r="J117" s="35"/>
      <c r="K117" s="59"/>
      <c r="L117" s="120"/>
      <c r="M117" s="121"/>
      <c r="N117" s="121"/>
      <c r="O117" s="121"/>
      <c r="P117" s="121"/>
      <c r="Q117" s="122"/>
      <c r="R117" s="65"/>
      <c r="S117" s="21"/>
    </row>
    <row r="118" spans="1:19">
      <c r="A118" s="123"/>
      <c r="B118" s="124"/>
      <c r="C118" s="124"/>
      <c r="D118" s="124"/>
      <c r="E118" s="124"/>
      <c r="F118" s="124"/>
      <c r="G118" s="124"/>
      <c r="H118" s="125"/>
      <c r="I118" s="35"/>
      <c r="J118" s="35"/>
      <c r="K118" s="59"/>
      <c r="L118" s="120"/>
      <c r="M118" s="121"/>
      <c r="N118" s="121"/>
      <c r="O118" s="121"/>
      <c r="P118" s="121"/>
      <c r="Q118" s="122"/>
      <c r="R118" s="65"/>
      <c r="S118" s="21"/>
    </row>
    <row r="119" spans="1:19">
      <c r="A119" s="123"/>
      <c r="B119" s="124"/>
      <c r="C119" s="124"/>
      <c r="D119" s="124"/>
      <c r="E119" s="124"/>
      <c r="F119" s="124"/>
      <c r="G119" s="124"/>
      <c r="H119" s="125"/>
      <c r="I119" s="35"/>
      <c r="J119" s="35"/>
      <c r="K119" s="59"/>
      <c r="L119" s="120"/>
      <c r="M119" s="121"/>
      <c r="N119" s="121"/>
      <c r="O119" s="121"/>
      <c r="P119" s="121"/>
      <c r="Q119" s="122"/>
      <c r="R119" s="65"/>
      <c r="S119" s="21"/>
    </row>
    <row r="120" spans="1:19">
      <c r="A120" s="126" t="s">
        <v>164</v>
      </c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95">
        <f>SUM(R110:R119)</f>
        <v>0</v>
      </c>
      <c r="S120" s="21"/>
    </row>
    <row r="121" spans="1:19" ht="15" customHeight="1">
      <c r="A121" s="128" t="s">
        <v>163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90">
        <f>$P$8</f>
        <v>43556</v>
      </c>
      <c r="S121" s="21"/>
    </row>
    <row r="122" spans="1:19" ht="25.5" customHeight="1">
      <c r="A122" s="130" t="s">
        <v>199</v>
      </c>
      <c r="B122" s="131"/>
      <c r="C122" s="131"/>
      <c r="D122" s="131"/>
      <c r="E122" s="131"/>
      <c r="F122" s="131"/>
      <c r="G122" s="131"/>
      <c r="H122" s="132"/>
      <c r="I122" s="91" t="s">
        <v>161</v>
      </c>
      <c r="J122" s="92" t="s">
        <v>160</v>
      </c>
      <c r="K122" s="92" t="s">
        <v>159</v>
      </c>
      <c r="L122" s="130" t="s">
        <v>158</v>
      </c>
      <c r="M122" s="131"/>
      <c r="N122" s="131"/>
      <c r="O122" s="131"/>
      <c r="P122" s="131"/>
      <c r="Q122" s="132"/>
      <c r="R122" s="93" t="str">
        <f>"Рыночная стоимость "&amp;$R$4</f>
        <v>Рыночная стоимость тыс.руб</v>
      </c>
      <c r="S122" s="21"/>
    </row>
    <row r="123" spans="1:19">
      <c r="A123" s="123"/>
      <c r="B123" s="124"/>
      <c r="C123" s="124"/>
      <c r="D123" s="124"/>
      <c r="E123" s="124"/>
      <c r="F123" s="124"/>
      <c r="G123" s="124"/>
      <c r="H123" s="125"/>
      <c r="I123" s="35"/>
      <c r="J123" s="35"/>
      <c r="K123" s="51"/>
      <c r="L123" s="120"/>
      <c r="M123" s="121"/>
      <c r="N123" s="121"/>
      <c r="O123" s="121"/>
      <c r="P123" s="121"/>
      <c r="Q123" s="122"/>
      <c r="R123" s="65"/>
      <c r="S123" s="21"/>
    </row>
    <row r="124" spans="1:19">
      <c r="A124" s="123"/>
      <c r="B124" s="124"/>
      <c r="C124" s="124"/>
      <c r="D124" s="124"/>
      <c r="E124" s="124"/>
      <c r="F124" s="124"/>
      <c r="G124" s="124"/>
      <c r="H124" s="125"/>
      <c r="I124" s="35"/>
      <c r="J124" s="35"/>
      <c r="K124" s="51"/>
      <c r="L124" s="52"/>
      <c r="M124" s="53"/>
      <c r="N124" s="53"/>
      <c r="O124" s="53"/>
      <c r="P124" s="53"/>
      <c r="Q124" s="54"/>
      <c r="R124" s="65"/>
      <c r="S124" s="21"/>
    </row>
    <row r="125" spans="1:19">
      <c r="A125" s="123"/>
      <c r="B125" s="124"/>
      <c r="C125" s="124"/>
      <c r="D125" s="124"/>
      <c r="E125" s="124"/>
      <c r="F125" s="124"/>
      <c r="G125" s="124"/>
      <c r="H125" s="125"/>
      <c r="I125" s="35"/>
      <c r="J125" s="35"/>
      <c r="K125" s="51"/>
      <c r="L125" s="52"/>
      <c r="M125" s="53"/>
      <c r="N125" s="53"/>
      <c r="O125" s="53"/>
      <c r="P125" s="53"/>
      <c r="Q125" s="54"/>
      <c r="R125" s="65"/>
      <c r="S125" s="21"/>
    </row>
    <row r="126" spans="1:19">
      <c r="A126" s="123"/>
      <c r="B126" s="124"/>
      <c r="C126" s="124"/>
      <c r="D126" s="124"/>
      <c r="E126" s="124"/>
      <c r="F126" s="124"/>
      <c r="G126" s="124"/>
      <c r="H126" s="125"/>
      <c r="I126" s="35"/>
      <c r="J126" s="35"/>
      <c r="K126" s="51"/>
      <c r="L126" s="52"/>
      <c r="M126" s="53"/>
      <c r="N126" s="53"/>
      <c r="O126" s="53"/>
      <c r="P126" s="53"/>
      <c r="Q126" s="54"/>
      <c r="R126" s="65"/>
      <c r="S126" s="21"/>
    </row>
    <row r="127" spans="1:19">
      <c r="A127" s="123"/>
      <c r="B127" s="124"/>
      <c r="C127" s="124"/>
      <c r="D127" s="124"/>
      <c r="E127" s="124"/>
      <c r="F127" s="124"/>
      <c r="G127" s="124"/>
      <c r="H127" s="125"/>
      <c r="I127" s="35"/>
      <c r="J127" s="35"/>
      <c r="K127" s="51"/>
      <c r="L127" s="52"/>
      <c r="M127" s="53"/>
      <c r="N127" s="53"/>
      <c r="O127" s="53"/>
      <c r="P127" s="53"/>
      <c r="Q127" s="54"/>
      <c r="R127" s="65"/>
      <c r="S127" s="21"/>
    </row>
    <row r="128" spans="1:19">
      <c r="A128" s="123"/>
      <c r="B128" s="124"/>
      <c r="C128" s="124"/>
      <c r="D128" s="124"/>
      <c r="E128" s="124"/>
      <c r="F128" s="124"/>
      <c r="G128" s="124"/>
      <c r="H128" s="125"/>
      <c r="I128" s="35"/>
      <c r="J128" s="35"/>
      <c r="K128" s="51"/>
      <c r="L128" s="52"/>
      <c r="M128" s="53"/>
      <c r="N128" s="53"/>
      <c r="O128" s="53"/>
      <c r="P128" s="53"/>
      <c r="Q128" s="54"/>
      <c r="R128" s="65"/>
      <c r="S128" s="21"/>
    </row>
    <row r="129" spans="1:19">
      <c r="A129" s="123"/>
      <c r="B129" s="124"/>
      <c r="C129" s="124"/>
      <c r="D129" s="124"/>
      <c r="E129" s="124"/>
      <c r="F129" s="124"/>
      <c r="G129" s="124"/>
      <c r="H129" s="125"/>
      <c r="I129" s="35"/>
      <c r="J129" s="35"/>
      <c r="K129" s="51"/>
      <c r="L129" s="120"/>
      <c r="M129" s="121"/>
      <c r="N129" s="121"/>
      <c r="O129" s="121"/>
      <c r="P129" s="121"/>
      <c r="Q129" s="122"/>
      <c r="R129" s="65"/>
      <c r="S129" s="21"/>
    </row>
    <row r="130" spans="1:19">
      <c r="A130" s="123"/>
      <c r="B130" s="124"/>
      <c r="C130" s="124"/>
      <c r="D130" s="124"/>
      <c r="E130" s="124"/>
      <c r="F130" s="124"/>
      <c r="G130" s="124"/>
      <c r="H130" s="125"/>
      <c r="I130" s="35"/>
      <c r="J130" s="35"/>
      <c r="K130" s="51"/>
      <c r="L130" s="120"/>
      <c r="M130" s="121"/>
      <c r="N130" s="121"/>
      <c r="O130" s="121"/>
      <c r="P130" s="121"/>
      <c r="Q130" s="122"/>
      <c r="R130" s="65"/>
      <c r="S130" s="21"/>
    </row>
    <row r="131" spans="1:19">
      <c r="A131" s="123"/>
      <c r="B131" s="124"/>
      <c r="C131" s="124"/>
      <c r="D131" s="124"/>
      <c r="E131" s="124"/>
      <c r="F131" s="124"/>
      <c r="G131" s="124"/>
      <c r="H131" s="125"/>
      <c r="I131" s="35"/>
      <c r="J131" s="35"/>
      <c r="K131" s="51"/>
      <c r="L131" s="120"/>
      <c r="M131" s="121"/>
      <c r="N131" s="121"/>
      <c r="O131" s="121"/>
      <c r="P131" s="121"/>
      <c r="Q131" s="122"/>
      <c r="R131" s="65"/>
      <c r="S131" s="21"/>
    </row>
    <row r="132" spans="1:19">
      <c r="A132" s="123"/>
      <c r="B132" s="124"/>
      <c r="C132" s="124"/>
      <c r="D132" s="124"/>
      <c r="E132" s="124"/>
      <c r="F132" s="124"/>
      <c r="G132" s="124"/>
      <c r="H132" s="125"/>
      <c r="I132" s="35"/>
      <c r="J132" s="35"/>
      <c r="K132" s="51"/>
      <c r="L132" s="120"/>
      <c r="M132" s="121"/>
      <c r="N132" s="121"/>
      <c r="O132" s="121"/>
      <c r="P132" s="121"/>
      <c r="Q132" s="122"/>
      <c r="R132" s="65"/>
      <c r="S132" s="21"/>
    </row>
    <row r="133" spans="1:19">
      <c r="A133" s="126" t="s">
        <v>157</v>
      </c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96">
        <f>SUM(R123:R132)</f>
        <v>0</v>
      </c>
      <c r="S133" s="21"/>
    </row>
    <row r="134" spans="1:19">
      <c r="A134" s="207" t="s">
        <v>156</v>
      </c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97">
        <f>R94+R107+R120+R133</f>
        <v>0</v>
      </c>
      <c r="S134" s="21"/>
    </row>
    <row r="135" spans="1:19">
      <c r="A135" s="144" t="s">
        <v>119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21"/>
    </row>
    <row r="136" spans="1:19" ht="129.75" customHeight="1">
      <c r="A136" s="154" t="s">
        <v>235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21"/>
    </row>
    <row r="137" spans="1:19">
      <c r="A137" s="176" t="s">
        <v>53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21"/>
    </row>
    <row r="138" spans="1:19" ht="15" customHeight="1">
      <c r="A138" s="158" t="s">
        <v>155</v>
      </c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9"/>
      <c r="P138" s="150">
        <f>$P$24</f>
        <v>43556</v>
      </c>
      <c r="Q138" s="151"/>
      <c r="R138" s="152" t="s">
        <v>153</v>
      </c>
      <c r="S138" s="21"/>
    </row>
    <row r="139" spans="1:19" ht="25.5" customHeight="1">
      <c r="A139" s="130" t="s">
        <v>152</v>
      </c>
      <c r="B139" s="131"/>
      <c r="C139" s="131"/>
      <c r="D139" s="131"/>
      <c r="E139" s="131"/>
      <c r="F139" s="131"/>
      <c r="G139" s="131"/>
      <c r="H139" s="131"/>
      <c r="I139" s="132"/>
      <c r="J139" s="160" t="s">
        <v>6</v>
      </c>
      <c r="K139" s="161"/>
      <c r="L139" s="160" t="s">
        <v>151</v>
      </c>
      <c r="M139" s="161"/>
      <c r="N139" s="160" t="s">
        <v>134</v>
      </c>
      <c r="O139" s="209"/>
      <c r="P139" s="75" t="str">
        <f>"Сумма "&amp;$R$4</f>
        <v>Сумма тыс.руб</v>
      </c>
      <c r="Q139" s="76" t="s">
        <v>127</v>
      </c>
      <c r="R139" s="208"/>
      <c r="S139" s="21"/>
    </row>
    <row r="140" spans="1:19">
      <c r="A140" s="123"/>
      <c r="B140" s="124"/>
      <c r="C140" s="124"/>
      <c r="D140" s="124"/>
      <c r="E140" s="124"/>
      <c r="F140" s="124"/>
      <c r="G140" s="124"/>
      <c r="H140" s="124"/>
      <c r="I140" s="125"/>
      <c r="J140" s="178"/>
      <c r="K140" s="179"/>
      <c r="L140" s="180"/>
      <c r="M140" s="181"/>
      <c r="N140" s="180"/>
      <c r="O140" s="183"/>
      <c r="P140" s="33"/>
      <c r="Q140" s="32"/>
      <c r="R140" s="34"/>
      <c r="S140" s="21"/>
    </row>
    <row r="141" spans="1:19">
      <c r="A141" s="123"/>
      <c r="B141" s="124"/>
      <c r="C141" s="124"/>
      <c r="D141" s="124"/>
      <c r="E141" s="124"/>
      <c r="F141" s="124"/>
      <c r="G141" s="124"/>
      <c r="H141" s="124"/>
      <c r="I141" s="125"/>
      <c r="J141" s="178"/>
      <c r="K141" s="179"/>
      <c r="L141" s="180"/>
      <c r="M141" s="181"/>
      <c r="N141" s="180"/>
      <c r="O141" s="183"/>
      <c r="P141" s="33"/>
      <c r="Q141" s="32"/>
      <c r="R141" s="34"/>
      <c r="S141" s="21"/>
    </row>
    <row r="142" spans="1:19">
      <c r="A142" s="123"/>
      <c r="B142" s="124"/>
      <c r="C142" s="124"/>
      <c r="D142" s="124"/>
      <c r="E142" s="124"/>
      <c r="F142" s="124"/>
      <c r="G142" s="124"/>
      <c r="H142" s="124"/>
      <c r="I142" s="125"/>
      <c r="J142" s="178"/>
      <c r="K142" s="179"/>
      <c r="L142" s="180"/>
      <c r="M142" s="181"/>
      <c r="N142" s="180"/>
      <c r="O142" s="183"/>
      <c r="P142" s="33"/>
      <c r="Q142" s="32"/>
      <c r="R142" s="34"/>
      <c r="S142" s="21"/>
    </row>
    <row r="143" spans="1:19">
      <c r="A143" s="123"/>
      <c r="B143" s="124"/>
      <c r="C143" s="124"/>
      <c r="D143" s="124"/>
      <c r="E143" s="124"/>
      <c r="F143" s="124"/>
      <c r="G143" s="124"/>
      <c r="H143" s="124"/>
      <c r="I143" s="125"/>
      <c r="J143" s="178"/>
      <c r="K143" s="179"/>
      <c r="L143" s="180"/>
      <c r="M143" s="181"/>
      <c r="N143" s="180"/>
      <c r="O143" s="183"/>
      <c r="P143" s="33"/>
      <c r="Q143" s="32"/>
      <c r="R143" s="34"/>
      <c r="S143" s="21"/>
    </row>
    <row r="144" spans="1:19">
      <c r="A144" s="123"/>
      <c r="B144" s="124"/>
      <c r="C144" s="124"/>
      <c r="D144" s="124"/>
      <c r="E144" s="124"/>
      <c r="F144" s="124"/>
      <c r="G144" s="124"/>
      <c r="H144" s="124"/>
      <c r="I144" s="125"/>
      <c r="J144" s="178"/>
      <c r="K144" s="179"/>
      <c r="L144" s="180"/>
      <c r="M144" s="181"/>
      <c r="N144" s="180"/>
      <c r="O144" s="183"/>
      <c r="P144" s="33"/>
      <c r="Q144" s="32"/>
      <c r="R144" s="34"/>
      <c r="S144" s="21"/>
    </row>
    <row r="145" spans="1:19">
      <c r="A145" s="123"/>
      <c r="B145" s="124"/>
      <c r="C145" s="124"/>
      <c r="D145" s="124"/>
      <c r="E145" s="124"/>
      <c r="F145" s="124"/>
      <c r="G145" s="124"/>
      <c r="H145" s="124"/>
      <c r="I145" s="125"/>
      <c r="J145" s="178"/>
      <c r="K145" s="179"/>
      <c r="L145" s="180"/>
      <c r="M145" s="181"/>
      <c r="N145" s="180"/>
      <c r="O145" s="183"/>
      <c r="P145" s="33"/>
      <c r="Q145" s="32"/>
      <c r="R145" s="34"/>
      <c r="S145" s="21"/>
    </row>
    <row r="146" spans="1:19">
      <c r="A146" s="123"/>
      <c r="B146" s="124"/>
      <c r="C146" s="124"/>
      <c r="D146" s="124"/>
      <c r="E146" s="124"/>
      <c r="F146" s="124"/>
      <c r="G146" s="124"/>
      <c r="H146" s="124"/>
      <c r="I146" s="125"/>
      <c r="J146" s="178"/>
      <c r="K146" s="179"/>
      <c r="L146" s="180"/>
      <c r="M146" s="181"/>
      <c r="N146" s="180"/>
      <c r="O146" s="183"/>
      <c r="P146" s="33"/>
      <c r="Q146" s="32"/>
      <c r="R146" s="34"/>
      <c r="S146" s="21"/>
    </row>
    <row r="147" spans="1:19">
      <c r="A147" s="123"/>
      <c r="B147" s="124"/>
      <c r="C147" s="124"/>
      <c r="D147" s="124"/>
      <c r="E147" s="124"/>
      <c r="F147" s="124"/>
      <c r="G147" s="124"/>
      <c r="H147" s="124"/>
      <c r="I147" s="125"/>
      <c r="J147" s="178"/>
      <c r="K147" s="179"/>
      <c r="L147" s="180"/>
      <c r="M147" s="181"/>
      <c r="N147" s="180"/>
      <c r="O147" s="183"/>
      <c r="P147" s="33"/>
      <c r="Q147" s="32"/>
      <c r="R147" s="34"/>
      <c r="S147" s="21"/>
    </row>
    <row r="148" spans="1:19">
      <c r="A148" s="123"/>
      <c r="B148" s="124"/>
      <c r="C148" s="124"/>
      <c r="D148" s="124"/>
      <c r="E148" s="124"/>
      <c r="F148" s="124"/>
      <c r="G148" s="124"/>
      <c r="H148" s="124"/>
      <c r="I148" s="125"/>
      <c r="J148" s="178"/>
      <c r="K148" s="179"/>
      <c r="L148" s="180"/>
      <c r="M148" s="181"/>
      <c r="N148" s="180"/>
      <c r="O148" s="183"/>
      <c r="P148" s="33"/>
      <c r="Q148" s="32"/>
      <c r="R148" s="34"/>
      <c r="S148" s="21"/>
    </row>
    <row r="149" spans="1:19">
      <c r="A149" s="123"/>
      <c r="B149" s="124"/>
      <c r="C149" s="124"/>
      <c r="D149" s="124"/>
      <c r="E149" s="124"/>
      <c r="F149" s="124"/>
      <c r="G149" s="124"/>
      <c r="H149" s="124"/>
      <c r="I149" s="125"/>
      <c r="J149" s="178"/>
      <c r="K149" s="179"/>
      <c r="L149" s="180"/>
      <c r="M149" s="181"/>
      <c r="N149" s="180"/>
      <c r="O149" s="183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58" t="s">
        <v>154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9"/>
      <c r="P151" s="150">
        <f>$P$24</f>
        <v>43556</v>
      </c>
      <c r="Q151" s="151"/>
      <c r="R151" s="152" t="s">
        <v>153</v>
      </c>
      <c r="S151" s="21"/>
    </row>
    <row r="152" spans="1:19" ht="25.5" customHeight="1">
      <c r="A152" s="130" t="s">
        <v>152</v>
      </c>
      <c r="B152" s="131"/>
      <c r="C152" s="131"/>
      <c r="D152" s="131"/>
      <c r="E152" s="131"/>
      <c r="F152" s="131"/>
      <c r="G152" s="131"/>
      <c r="H152" s="131"/>
      <c r="I152" s="132"/>
      <c r="J152" s="160" t="s">
        <v>6</v>
      </c>
      <c r="K152" s="161"/>
      <c r="L152" s="160" t="s">
        <v>151</v>
      </c>
      <c r="M152" s="161"/>
      <c r="N152" s="160" t="s">
        <v>134</v>
      </c>
      <c r="O152" s="209"/>
      <c r="P152" s="75" t="str">
        <f>"Сумма "&amp;$R$4</f>
        <v>Сумма тыс.руб</v>
      </c>
      <c r="Q152" s="76" t="s">
        <v>127</v>
      </c>
      <c r="R152" s="208"/>
      <c r="S152" s="21"/>
    </row>
    <row r="153" spans="1:19">
      <c r="A153" s="210"/>
      <c r="B153" s="211"/>
      <c r="C153" s="211"/>
      <c r="D153" s="211"/>
      <c r="E153" s="211"/>
      <c r="F153" s="211"/>
      <c r="G153" s="211"/>
      <c r="H153" s="211"/>
      <c r="I153" s="212"/>
      <c r="J153" s="178"/>
      <c r="K153" s="179"/>
      <c r="L153" s="180"/>
      <c r="M153" s="181"/>
      <c r="N153" s="180"/>
      <c r="O153" s="183"/>
      <c r="P153" s="33"/>
      <c r="Q153" s="32"/>
      <c r="R153" s="34"/>
      <c r="S153" s="21"/>
    </row>
    <row r="154" spans="1:19">
      <c r="A154" s="210"/>
      <c r="B154" s="211"/>
      <c r="C154" s="211"/>
      <c r="D154" s="211"/>
      <c r="E154" s="211"/>
      <c r="F154" s="211"/>
      <c r="G154" s="211"/>
      <c r="H154" s="211"/>
      <c r="I154" s="212"/>
      <c r="J154" s="178"/>
      <c r="K154" s="179"/>
      <c r="L154" s="180"/>
      <c r="M154" s="181"/>
      <c r="N154" s="180"/>
      <c r="O154" s="183"/>
      <c r="P154" s="33"/>
      <c r="Q154" s="32"/>
      <c r="R154" s="34"/>
      <c r="S154" s="21"/>
    </row>
    <row r="155" spans="1:19">
      <c r="A155" s="210"/>
      <c r="B155" s="211"/>
      <c r="C155" s="211"/>
      <c r="D155" s="211"/>
      <c r="E155" s="211"/>
      <c r="F155" s="211"/>
      <c r="G155" s="211"/>
      <c r="H155" s="211"/>
      <c r="I155" s="212"/>
      <c r="J155" s="178"/>
      <c r="K155" s="179"/>
      <c r="L155" s="180"/>
      <c r="M155" s="181"/>
      <c r="N155" s="180"/>
      <c r="O155" s="183"/>
      <c r="P155" s="33"/>
      <c r="Q155" s="32"/>
      <c r="R155" s="34"/>
      <c r="S155" s="21"/>
    </row>
    <row r="156" spans="1:19">
      <c r="A156" s="210"/>
      <c r="B156" s="211"/>
      <c r="C156" s="211"/>
      <c r="D156" s="211"/>
      <c r="E156" s="211"/>
      <c r="F156" s="211"/>
      <c r="G156" s="211"/>
      <c r="H156" s="211"/>
      <c r="I156" s="212"/>
      <c r="J156" s="178"/>
      <c r="K156" s="179"/>
      <c r="L156" s="180"/>
      <c r="M156" s="181"/>
      <c r="N156" s="180"/>
      <c r="O156" s="183"/>
      <c r="P156" s="33"/>
      <c r="Q156" s="32"/>
      <c r="R156" s="34"/>
      <c r="S156" s="21"/>
    </row>
    <row r="157" spans="1:19">
      <c r="A157" s="210"/>
      <c r="B157" s="211"/>
      <c r="C157" s="211"/>
      <c r="D157" s="211"/>
      <c r="E157" s="211"/>
      <c r="F157" s="211"/>
      <c r="G157" s="211"/>
      <c r="H157" s="211"/>
      <c r="I157" s="212"/>
      <c r="J157" s="178"/>
      <c r="K157" s="179"/>
      <c r="L157" s="180"/>
      <c r="M157" s="181"/>
      <c r="N157" s="180"/>
      <c r="O157" s="183"/>
      <c r="P157" s="33"/>
      <c r="Q157" s="32"/>
      <c r="R157" s="31"/>
      <c r="S157" s="21"/>
    </row>
    <row r="158" spans="1:19">
      <c r="A158" s="210"/>
      <c r="B158" s="211"/>
      <c r="C158" s="211"/>
      <c r="D158" s="211"/>
      <c r="E158" s="211"/>
      <c r="F158" s="211"/>
      <c r="G158" s="211"/>
      <c r="H158" s="211"/>
      <c r="I158" s="212"/>
      <c r="J158" s="178"/>
      <c r="K158" s="179"/>
      <c r="L158" s="180"/>
      <c r="M158" s="181"/>
      <c r="N158" s="180"/>
      <c r="O158" s="183"/>
      <c r="P158" s="33"/>
      <c r="Q158" s="32"/>
      <c r="R158" s="31"/>
      <c r="S158" s="21"/>
    </row>
    <row r="159" spans="1:19">
      <c r="A159" s="210"/>
      <c r="B159" s="211"/>
      <c r="C159" s="211"/>
      <c r="D159" s="211"/>
      <c r="E159" s="211"/>
      <c r="F159" s="211"/>
      <c r="G159" s="211"/>
      <c r="H159" s="211"/>
      <c r="I159" s="212"/>
      <c r="J159" s="178"/>
      <c r="K159" s="179"/>
      <c r="L159" s="180"/>
      <c r="M159" s="181"/>
      <c r="N159" s="180"/>
      <c r="O159" s="183"/>
      <c r="P159" s="33"/>
      <c r="Q159" s="32"/>
      <c r="R159" s="31"/>
      <c r="S159" s="21"/>
    </row>
    <row r="160" spans="1:19">
      <c r="A160" s="210"/>
      <c r="B160" s="211"/>
      <c r="C160" s="211"/>
      <c r="D160" s="211"/>
      <c r="E160" s="211"/>
      <c r="F160" s="211"/>
      <c r="G160" s="211"/>
      <c r="H160" s="211"/>
      <c r="I160" s="212"/>
      <c r="J160" s="178"/>
      <c r="K160" s="179"/>
      <c r="L160" s="180"/>
      <c r="M160" s="181"/>
      <c r="N160" s="180"/>
      <c r="O160" s="183"/>
      <c r="P160" s="33"/>
      <c r="Q160" s="32"/>
      <c r="R160" s="31"/>
      <c r="S160" s="21"/>
    </row>
    <row r="161" spans="1:19">
      <c r="A161" s="210"/>
      <c r="B161" s="211"/>
      <c r="C161" s="211"/>
      <c r="D161" s="211"/>
      <c r="E161" s="211"/>
      <c r="F161" s="211"/>
      <c r="G161" s="211"/>
      <c r="H161" s="211"/>
      <c r="I161" s="212"/>
      <c r="J161" s="178"/>
      <c r="K161" s="179"/>
      <c r="L161" s="180"/>
      <c r="M161" s="181"/>
      <c r="N161" s="180"/>
      <c r="O161" s="183"/>
      <c r="P161" s="33"/>
      <c r="Q161" s="32"/>
      <c r="R161" s="31"/>
      <c r="S161" s="21"/>
    </row>
    <row r="162" spans="1:19">
      <c r="A162" s="210"/>
      <c r="B162" s="211"/>
      <c r="C162" s="211"/>
      <c r="D162" s="211"/>
      <c r="E162" s="211"/>
      <c r="F162" s="211"/>
      <c r="G162" s="211"/>
      <c r="H162" s="211"/>
      <c r="I162" s="212"/>
      <c r="J162" s="178"/>
      <c r="K162" s="179"/>
      <c r="L162" s="180"/>
      <c r="M162" s="181"/>
      <c r="N162" s="180"/>
      <c r="O162" s="183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44" t="s">
        <v>119</v>
      </c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21"/>
    </row>
    <row r="166" spans="1:19" ht="115.5" customHeight="1">
      <c r="A166" s="156" t="s">
        <v>204</v>
      </c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21"/>
    </row>
    <row r="167" spans="1:19" ht="15" customHeight="1">
      <c r="A167" s="187" t="s">
        <v>148</v>
      </c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9"/>
      <c r="S167" s="21"/>
    </row>
    <row r="168" spans="1:19" ht="15" customHeight="1">
      <c r="A168" s="216" t="s">
        <v>147</v>
      </c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7"/>
      <c r="Q168" s="218">
        <f>$P$24</f>
        <v>43556</v>
      </c>
      <c r="R168" s="219"/>
      <c r="S168" s="21"/>
    </row>
    <row r="169" spans="1:19" ht="25.5" customHeight="1">
      <c r="A169" s="130" t="s">
        <v>138</v>
      </c>
      <c r="B169" s="131"/>
      <c r="C169" s="131"/>
      <c r="D169" s="131"/>
      <c r="E169" s="131"/>
      <c r="F169" s="131"/>
      <c r="G169" s="131"/>
      <c r="H169" s="131"/>
      <c r="I169" s="132"/>
      <c r="J169" s="130" t="s">
        <v>135</v>
      </c>
      <c r="K169" s="132"/>
      <c r="L169" s="130" t="s">
        <v>144</v>
      </c>
      <c r="M169" s="132"/>
      <c r="N169" s="103" t="s">
        <v>133</v>
      </c>
      <c r="O169" s="130" t="s">
        <v>132</v>
      </c>
      <c r="P169" s="132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23"/>
      <c r="B170" s="124"/>
      <c r="C170" s="124"/>
      <c r="D170" s="124"/>
      <c r="E170" s="124"/>
      <c r="F170" s="124"/>
      <c r="G170" s="124"/>
      <c r="H170" s="124"/>
      <c r="I170" s="125"/>
      <c r="J170" s="146"/>
      <c r="K170" s="146"/>
      <c r="L170" s="146"/>
      <c r="M170" s="146"/>
      <c r="N170" s="30"/>
      <c r="O170" s="213"/>
      <c r="P170" s="214"/>
      <c r="Q170" s="65"/>
      <c r="R170" s="65"/>
      <c r="S170" s="21"/>
    </row>
    <row r="171" spans="1:19">
      <c r="A171" s="123"/>
      <c r="B171" s="124"/>
      <c r="C171" s="124"/>
      <c r="D171" s="124"/>
      <c r="E171" s="124"/>
      <c r="F171" s="124"/>
      <c r="G171" s="124"/>
      <c r="H171" s="124"/>
      <c r="I171" s="125"/>
      <c r="J171" s="146"/>
      <c r="K171" s="146"/>
      <c r="L171" s="146"/>
      <c r="M171" s="146"/>
      <c r="N171" s="30"/>
      <c r="O171" s="213"/>
      <c r="P171" s="214"/>
      <c r="Q171" s="65"/>
      <c r="R171" s="66"/>
      <c r="S171" s="21"/>
    </row>
    <row r="172" spans="1:19">
      <c r="A172" s="123"/>
      <c r="B172" s="124"/>
      <c r="C172" s="124"/>
      <c r="D172" s="124"/>
      <c r="E172" s="124"/>
      <c r="F172" s="124"/>
      <c r="G172" s="124"/>
      <c r="H172" s="124"/>
      <c r="I172" s="125"/>
      <c r="J172" s="146"/>
      <c r="K172" s="146"/>
      <c r="L172" s="146"/>
      <c r="M172" s="146"/>
      <c r="N172" s="30"/>
      <c r="O172" s="213"/>
      <c r="P172" s="214"/>
      <c r="Q172" s="65"/>
      <c r="R172" s="66"/>
      <c r="S172" s="21"/>
    </row>
    <row r="173" spans="1:19">
      <c r="A173" s="123"/>
      <c r="B173" s="124"/>
      <c r="C173" s="124"/>
      <c r="D173" s="124"/>
      <c r="E173" s="124"/>
      <c r="F173" s="124"/>
      <c r="G173" s="124"/>
      <c r="H173" s="124"/>
      <c r="I173" s="125"/>
      <c r="J173" s="146"/>
      <c r="K173" s="146"/>
      <c r="L173" s="146"/>
      <c r="M173" s="146"/>
      <c r="N173" s="30"/>
      <c r="O173" s="213"/>
      <c r="P173" s="214"/>
      <c r="Q173" s="65"/>
      <c r="R173" s="66"/>
      <c r="S173" s="21"/>
    </row>
    <row r="174" spans="1:19">
      <c r="A174" s="123"/>
      <c r="B174" s="124"/>
      <c r="C174" s="124"/>
      <c r="D174" s="124"/>
      <c r="E174" s="124"/>
      <c r="F174" s="124"/>
      <c r="G174" s="124"/>
      <c r="H174" s="124"/>
      <c r="I174" s="125"/>
      <c r="J174" s="146"/>
      <c r="K174" s="146"/>
      <c r="L174" s="146"/>
      <c r="M174" s="146"/>
      <c r="N174" s="30"/>
      <c r="O174" s="213"/>
      <c r="P174" s="214"/>
      <c r="Q174" s="65"/>
      <c r="R174" s="66"/>
      <c r="S174" s="21"/>
    </row>
    <row r="175" spans="1:19">
      <c r="A175" s="123"/>
      <c r="B175" s="124"/>
      <c r="C175" s="124"/>
      <c r="D175" s="124"/>
      <c r="E175" s="124"/>
      <c r="F175" s="124"/>
      <c r="G175" s="124"/>
      <c r="H175" s="124"/>
      <c r="I175" s="125"/>
      <c r="J175" s="146"/>
      <c r="K175" s="146"/>
      <c r="L175" s="146"/>
      <c r="M175" s="146"/>
      <c r="N175" s="30"/>
      <c r="O175" s="213"/>
      <c r="P175" s="214"/>
      <c r="Q175" s="65"/>
      <c r="R175" s="66"/>
      <c r="S175" s="21"/>
    </row>
    <row r="176" spans="1:19">
      <c r="A176" s="123"/>
      <c r="B176" s="124"/>
      <c r="C176" s="124"/>
      <c r="D176" s="124"/>
      <c r="E176" s="124"/>
      <c r="F176" s="124"/>
      <c r="G176" s="124"/>
      <c r="H176" s="124"/>
      <c r="I176" s="125"/>
      <c r="J176" s="146"/>
      <c r="K176" s="146"/>
      <c r="L176" s="146"/>
      <c r="M176" s="146"/>
      <c r="N176" s="30"/>
      <c r="O176" s="213"/>
      <c r="P176" s="214"/>
      <c r="Q176" s="65"/>
      <c r="R176" s="66"/>
      <c r="S176" s="21"/>
    </row>
    <row r="177" spans="1:19">
      <c r="A177" s="123"/>
      <c r="B177" s="124"/>
      <c r="C177" s="124"/>
      <c r="D177" s="124"/>
      <c r="E177" s="124"/>
      <c r="F177" s="124"/>
      <c r="G177" s="124"/>
      <c r="H177" s="124"/>
      <c r="I177" s="125"/>
      <c r="J177" s="146"/>
      <c r="K177" s="146"/>
      <c r="L177" s="146"/>
      <c r="M177" s="146"/>
      <c r="N177" s="30"/>
      <c r="O177" s="213"/>
      <c r="P177" s="214"/>
      <c r="Q177" s="65"/>
      <c r="R177" s="66"/>
      <c r="S177" s="21"/>
    </row>
    <row r="178" spans="1:19">
      <c r="A178" s="123"/>
      <c r="B178" s="124"/>
      <c r="C178" s="124"/>
      <c r="D178" s="124"/>
      <c r="E178" s="124"/>
      <c r="F178" s="124"/>
      <c r="G178" s="124"/>
      <c r="H178" s="124"/>
      <c r="I178" s="125"/>
      <c r="J178" s="146"/>
      <c r="K178" s="146"/>
      <c r="L178" s="146"/>
      <c r="M178" s="146"/>
      <c r="N178" s="30"/>
      <c r="O178" s="213"/>
      <c r="P178" s="214"/>
      <c r="Q178" s="65"/>
      <c r="R178" s="66"/>
      <c r="S178" s="21"/>
    </row>
    <row r="179" spans="1:19">
      <c r="A179" s="123"/>
      <c r="B179" s="124"/>
      <c r="C179" s="124"/>
      <c r="D179" s="124"/>
      <c r="E179" s="124"/>
      <c r="F179" s="124"/>
      <c r="G179" s="124"/>
      <c r="H179" s="124"/>
      <c r="I179" s="125"/>
      <c r="J179" s="146"/>
      <c r="K179" s="146"/>
      <c r="L179" s="146"/>
      <c r="M179" s="146"/>
      <c r="N179" s="30"/>
      <c r="O179" s="213"/>
      <c r="P179" s="214"/>
      <c r="Q179" s="65"/>
      <c r="R179" s="65"/>
      <c r="S179" s="21"/>
    </row>
    <row r="180" spans="1:19" ht="15" customHeight="1">
      <c r="A180" s="137" t="s">
        <v>146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8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216" t="s">
        <v>145</v>
      </c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7"/>
      <c r="Q181" s="218">
        <f>$P$24</f>
        <v>43556</v>
      </c>
      <c r="R181" s="219"/>
      <c r="S181" s="21"/>
    </row>
    <row r="182" spans="1:19" ht="25.5" customHeight="1">
      <c r="A182" s="130" t="s">
        <v>138</v>
      </c>
      <c r="B182" s="131"/>
      <c r="C182" s="131"/>
      <c r="D182" s="131"/>
      <c r="E182" s="131"/>
      <c r="F182" s="132"/>
      <c r="G182" s="130" t="s">
        <v>6</v>
      </c>
      <c r="H182" s="131"/>
      <c r="I182" s="132"/>
      <c r="J182" s="130" t="s">
        <v>135</v>
      </c>
      <c r="K182" s="132"/>
      <c r="L182" s="130" t="s">
        <v>144</v>
      </c>
      <c r="M182" s="132"/>
      <c r="N182" s="103" t="s">
        <v>133</v>
      </c>
      <c r="O182" s="130" t="s">
        <v>132</v>
      </c>
      <c r="P182" s="132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23"/>
      <c r="B183" s="124"/>
      <c r="C183" s="124"/>
      <c r="D183" s="124"/>
      <c r="E183" s="124"/>
      <c r="F183" s="125"/>
      <c r="G183" s="145"/>
      <c r="H183" s="145"/>
      <c r="I183" s="145"/>
      <c r="J183" s="146"/>
      <c r="K183" s="146"/>
      <c r="L183" s="146"/>
      <c r="M183" s="146"/>
      <c r="N183" s="30"/>
      <c r="O183" s="213"/>
      <c r="P183" s="214"/>
      <c r="Q183" s="65"/>
      <c r="R183" s="65"/>
      <c r="S183" s="21"/>
    </row>
    <row r="184" spans="1:19">
      <c r="A184" s="123"/>
      <c r="B184" s="124"/>
      <c r="C184" s="124"/>
      <c r="D184" s="124"/>
      <c r="E184" s="124"/>
      <c r="F184" s="125"/>
      <c r="G184" s="145"/>
      <c r="H184" s="145"/>
      <c r="I184" s="145"/>
      <c r="J184" s="146"/>
      <c r="K184" s="146"/>
      <c r="L184" s="146"/>
      <c r="M184" s="146"/>
      <c r="N184" s="30"/>
      <c r="O184" s="213"/>
      <c r="P184" s="214"/>
      <c r="Q184" s="65"/>
      <c r="R184" s="66"/>
      <c r="S184" s="21"/>
    </row>
    <row r="185" spans="1:19">
      <c r="A185" s="123"/>
      <c r="B185" s="124"/>
      <c r="C185" s="124"/>
      <c r="D185" s="124"/>
      <c r="E185" s="124"/>
      <c r="F185" s="125"/>
      <c r="G185" s="145"/>
      <c r="H185" s="145"/>
      <c r="I185" s="145"/>
      <c r="J185" s="146"/>
      <c r="K185" s="146"/>
      <c r="L185" s="146"/>
      <c r="M185" s="146"/>
      <c r="N185" s="30"/>
      <c r="O185" s="213"/>
      <c r="P185" s="214"/>
      <c r="Q185" s="65"/>
      <c r="R185" s="66"/>
      <c r="S185" s="21"/>
    </row>
    <row r="186" spans="1:19">
      <c r="A186" s="123"/>
      <c r="B186" s="124"/>
      <c r="C186" s="124"/>
      <c r="D186" s="124"/>
      <c r="E186" s="124"/>
      <c r="F186" s="125"/>
      <c r="G186" s="145"/>
      <c r="H186" s="145"/>
      <c r="I186" s="145"/>
      <c r="J186" s="146"/>
      <c r="K186" s="146"/>
      <c r="L186" s="146"/>
      <c r="M186" s="146"/>
      <c r="N186" s="30"/>
      <c r="O186" s="213"/>
      <c r="P186" s="214"/>
      <c r="Q186" s="65"/>
      <c r="R186" s="66"/>
      <c r="S186" s="21"/>
    </row>
    <row r="187" spans="1:19">
      <c r="A187" s="123"/>
      <c r="B187" s="124"/>
      <c r="C187" s="124"/>
      <c r="D187" s="124"/>
      <c r="E187" s="124"/>
      <c r="F187" s="125"/>
      <c r="G187" s="145"/>
      <c r="H187" s="145"/>
      <c r="I187" s="145"/>
      <c r="J187" s="146"/>
      <c r="K187" s="146"/>
      <c r="L187" s="146"/>
      <c r="M187" s="146"/>
      <c r="N187" s="30"/>
      <c r="O187" s="213"/>
      <c r="P187" s="214"/>
      <c r="Q187" s="65"/>
      <c r="R187" s="66"/>
      <c r="S187" s="21"/>
    </row>
    <row r="188" spans="1:19">
      <c r="A188" s="123"/>
      <c r="B188" s="124"/>
      <c r="C188" s="124"/>
      <c r="D188" s="124"/>
      <c r="E188" s="124"/>
      <c r="F188" s="125"/>
      <c r="G188" s="145"/>
      <c r="H188" s="145"/>
      <c r="I188" s="145"/>
      <c r="J188" s="146"/>
      <c r="K188" s="146"/>
      <c r="L188" s="146"/>
      <c r="M188" s="146"/>
      <c r="N188" s="30"/>
      <c r="O188" s="213"/>
      <c r="P188" s="214"/>
      <c r="Q188" s="65"/>
      <c r="R188" s="66"/>
      <c r="S188" s="21"/>
    </row>
    <row r="189" spans="1:19">
      <c r="A189" s="123"/>
      <c r="B189" s="124"/>
      <c r="C189" s="124"/>
      <c r="D189" s="124"/>
      <c r="E189" s="124"/>
      <c r="F189" s="125"/>
      <c r="G189" s="145"/>
      <c r="H189" s="145"/>
      <c r="I189" s="145"/>
      <c r="J189" s="146"/>
      <c r="K189" s="146"/>
      <c r="L189" s="146"/>
      <c r="M189" s="146"/>
      <c r="N189" s="30"/>
      <c r="O189" s="213"/>
      <c r="P189" s="214"/>
      <c r="Q189" s="65"/>
      <c r="R189" s="66"/>
      <c r="S189" s="21"/>
    </row>
    <row r="190" spans="1:19">
      <c r="A190" s="123"/>
      <c r="B190" s="124"/>
      <c r="C190" s="124"/>
      <c r="D190" s="124"/>
      <c r="E190" s="124"/>
      <c r="F190" s="125"/>
      <c r="G190" s="145"/>
      <c r="H190" s="145"/>
      <c r="I190" s="145"/>
      <c r="J190" s="146"/>
      <c r="K190" s="146"/>
      <c r="L190" s="146"/>
      <c r="M190" s="146"/>
      <c r="N190" s="30"/>
      <c r="O190" s="213"/>
      <c r="P190" s="214"/>
      <c r="Q190" s="65"/>
      <c r="R190" s="66"/>
      <c r="S190" s="21"/>
    </row>
    <row r="191" spans="1:19">
      <c r="A191" s="123"/>
      <c r="B191" s="124"/>
      <c r="C191" s="124"/>
      <c r="D191" s="124"/>
      <c r="E191" s="124"/>
      <c r="F191" s="125"/>
      <c r="G191" s="145"/>
      <c r="H191" s="145"/>
      <c r="I191" s="145"/>
      <c r="J191" s="146"/>
      <c r="K191" s="146"/>
      <c r="L191" s="146"/>
      <c r="M191" s="146"/>
      <c r="N191" s="30"/>
      <c r="O191" s="213"/>
      <c r="P191" s="214"/>
      <c r="Q191" s="65"/>
      <c r="R191" s="66"/>
      <c r="S191" s="21"/>
    </row>
    <row r="192" spans="1:19">
      <c r="A192" s="123"/>
      <c r="B192" s="124"/>
      <c r="C192" s="124"/>
      <c r="D192" s="124"/>
      <c r="E192" s="124"/>
      <c r="F192" s="125"/>
      <c r="G192" s="145"/>
      <c r="H192" s="145"/>
      <c r="I192" s="145"/>
      <c r="J192" s="146"/>
      <c r="K192" s="146"/>
      <c r="L192" s="146"/>
      <c r="M192" s="146"/>
      <c r="N192" s="30"/>
      <c r="O192" s="213"/>
      <c r="P192" s="214"/>
      <c r="Q192" s="65"/>
      <c r="R192" s="65"/>
      <c r="S192" s="21"/>
    </row>
    <row r="193" spans="1:19" ht="15" customHeight="1">
      <c r="A193" s="137" t="s">
        <v>143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8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216" t="str">
        <f>"Лизинговые платежи к уплате с "&amp;TEXT($Q$194,"ДД.ММ.ГГГГ")&amp;" до "&amp;TEXT($S$8,"ДД.ММ.ГГГГ")</f>
        <v>Лизинговые платежи к уплате с 01.04.2019 до 01.04.2020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7"/>
      <c r="Q194" s="218">
        <f>$P$24</f>
        <v>43556</v>
      </c>
      <c r="R194" s="219"/>
      <c r="S194" s="21"/>
    </row>
    <row r="195" spans="1:19" ht="25.5" customHeight="1">
      <c r="A195" s="130" t="s">
        <v>136</v>
      </c>
      <c r="B195" s="131"/>
      <c r="C195" s="131"/>
      <c r="D195" s="131"/>
      <c r="E195" s="131"/>
      <c r="F195" s="131"/>
      <c r="G195" s="131"/>
      <c r="H195" s="131"/>
      <c r="I195" s="132"/>
      <c r="J195" s="130" t="s">
        <v>135</v>
      </c>
      <c r="K195" s="132"/>
      <c r="L195" s="130" t="s">
        <v>134</v>
      </c>
      <c r="M195" s="132"/>
      <c r="N195" s="103" t="s">
        <v>133</v>
      </c>
      <c r="O195" s="130" t="s">
        <v>132</v>
      </c>
      <c r="P195" s="132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23"/>
      <c r="B196" s="124"/>
      <c r="C196" s="124"/>
      <c r="D196" s="124"/>
      <c r="E196" s="124"/>
      <c r="F196" s="124"/>
      <c r="G196" s="124"/>
      <c r="H196" s="124"/>
      <c r="I196" s="125"/>
      <c r="J196" s="146"/>
      <c r="K196" s="146"/>
      <c r="L196" s="146"/>
      <c r="M196" s="146"/>
      <c r="N196" s="26"/>
      <c r="O196" s="213"/>
      <c r="P196" s="214"/>
      <c r="Q196" s="65"/>
      <c r="R196" s="65"/>
      <c r="S196" s="21"/>
    </row>
    <row r="197" spans="1:19">
      <c r="A197" s="123"/>
      <c r="B197" s="124"/>
      <c r="C197" s="124"/>
      <c r="D197" s="124"/>
      <c r="E197" s="124"/>
      <c r="F197" s="124"/>
      <c r="G197" s="124"/>
      <c r="H197" s="124"/>
      <c r="I197" s="125"/>
      <c r="J197" s="146"/>
      <c r="K197" s="146"/>
      <c r="L197" s="146"/>
      <c r="M197" s="146"/>
      <c r="N197" s="26"/>
      <c r="O197" s="213"/>
      <c r="P197" s="214"/>
      <c r="Q197" s="65"/>
      <c r="R197" s="66"/>
      <c r="S197" s="21"/>
    </row>
    <row r="198" spans="1:19">
      <c r="A198" s="123"/>
      <c r="B198" s="124"/>
      <c r="C198" s="124"/>
      <c r="D198" s="124"/>
      <c r="E198" s="124"/>
      <c r="F198" s="124"/>
      <c r="G198" s="124"/>
      <c r="H198" s="124"/>
      <c r="I198" s="125"/>
      <c r="J198" s="146"/>
      <c r="K198" s="146"/>
      <c r="L198" s="146"/>
      <c r="M198" s="146"/>
      <c r="N198" s="26"/>
      <c r="O198" s="213"/>
      <c r="P198" s="214"/>
      <c r="Q198" s="65"/>
      <c r="R198" s="66"/>
      <c r="S198" s="21"/>
    </row>
    <row r="199" spans="1:19">
      <c r="A199" s="123"/>
      <c r="B199" s="124"/>
      <c r="C199" s="124"/>
      <c r="D199" s="124"/>
      <c r="E199" s="124"/>
      <c r="F199" s="124"/>
      <c r="G199" s="124"/>
      <c r="H199" s="124"/>
      <c r="I199" s="125"/>
      <c r="J199" s="146"/>
      <c r="K199" s="146"/>
      <c r="L199" s="146"/>
      <c r="M199" s="146"/>
      <c r="N199" s="26"/>
      <c r="O199" s="213"/>
      <c r="P199" s="214"/>
      <c r="Q199" s="65"/>
      <c r="R199" s="66"/>
      <c r="S199" s="21"/>
    </row>
    <row r="200" spans="1:19">
      <c r="A200" s="123"/>
      <c r="B200" s="124"/>
      <c r="C200" s="124"/>
      <c r="D200" s="124"/>
      <c r="E200" s="124"/>
      <c r="F200" s="124"/>
      <c r="G200" s="124"/>
      <c r="H200" s="124"/>
      <c r="I200" s="125"/>
      <c r="J200" s="146"/>
      <c r="K200" s="146"/>
      <c r="L200" s="146"/>
      <c r="M200" s="146"/>
      <c r="N200" s="26"/>
      <c r="O200" s="213"/>
      <c r="P200" s="214"/>
      <c r="Q200" s="65"/>
      <c r="R200" s="66"/>
      <c r="S200" s="21"/>
    </row>
    <row r="201" spans="1:19">
      <c r="A201" s="123"/>
      <c r="B201" s="124"/>
      <c r="C201" s="124"/>
      <c r="D201" s="124"/>
      <c r="E201" s="124"/>
      <c r="F201" s="124"/>
      <c r="G201" s="124"/>
      <c r="H201" s="124"/>
      <c r="I201" s="125"/>
      <c r="J201" s="146"/>
      <c r="K201" s="146"/>
      <c r="L201" s="146"/>
      <c r="M201" s="146"/>
      <c r="N201" s="26"/>
      <c r="O201" s="213"/>
      <c r="P201" s="214"/>
      <c r="Q201" s="65"/>
      <c r="R201" s="66"/>
      <c r="S201" s="21"/>
    </row>
    <row r="202" spans="1:19">
      <c r="A202" s="123"/>
      <c r="B202" s="124"/>
      <c r="C202" s="124"/>
      <c r="D202" s="124"/>
      <c r="E202" s="124"/>
      <c r="F202" s="124"/>
      <c r="G202" s="124"/>
      <c r="H202" s="124"/>
      <c r="I202" s="125"/>
      <c r="J202" s="146"/>
      <c r="K202" s="146"/>
      <c r="L202" s="146"/>
      <c r="M202" s="146"/>
      <c r="N202" s="26"/>
      <c r="O202" s="213"/>
      <c r="P202" s="214"/>
      <c r="Q202" s="65"/>
      <c r="R202" s="66"/>
      <c r="S202" s="21"/>
    </row>
    <row r="203" spans="1:19">
      <c r="A203" s="123"/>
      <c r="B203" s="124"/>
      <c r="C203" s="124"/>
      <c r="D203" s="124"/>
      <c r="E203" s="124"/>
      <c r="F203" s="124"/>
      <c r="G203" s="124"/>
      <c r="H203" s="124"/>
      <c r="I203" s="125"/>
      <c r="J203" s="146"/>
      <c r="K203" s="146"/>
      <c r="L203" s="146"/>
      <c r="M203" s="146"/>
      <c r="N203" s="26"/>
      <c r="O203" s="213"/>
      <c r="P203" s="214"/>
      <c r="Q203" s="65"/>
      <c r="R203" s="66"/>
      <c r="S203" s="21"/>
    </row>
    <row r="204" spans="1:19">
      <c r="A204" s="123"/>
      <c r="B204" s="124"/>
      <c r="C204" s="124"/>
      <c r="D204" s="124"/>
      <c r="E204" s="124"/>
      <c r="F204" s="124"/>
      <c r="G204" s="124"/>
      <c r="H204" s="124"/>
      <c r="I204" s="125"/>
      <c r="J204" s="146"/>
      <c r="K204" s="146"/>
      <c r="L204" s="146"/>
      <c r="M204" s="146"/>
      <c r="N204" s="26"/>
      <c r="O204" s="213"/>
      <c r="P204" s="214"/>
      <c r="Q204" s="65"/>
      <c r="R204" s="66"/>
      <c r="S204" s="21"/>
    </row>
    <row r="205" spans="1:19">
      <c r="A205" s="123"/>
      <c r="B205" s="124"/>
      <c r="C205" s="124"/>
      <c r="D205" s="124"/>
      <c r="E205" s="124"/>
      <c r="F205" s="124"/>
      <c r="G205" s="124"/>
      <c r="H205" s="124"/>
      <c r="I205" s="125"/>
      <c r="J205" s="146"/>
      <c r="K205" s="146"/>
      <c r="L205" s="146"/>
      <c r="M205" s="146"/>
      <c r="N205" s="26"/>
      <c r="O205" s="213"/>
      <c r="P205" s="214"/>
      <c r="Q205" s="65"/>
      <c r="R205" s="65"/>
      <c r="S205" s="21"/>
    </row>
    <row r="206" spans="1:19" ht="15" customHeight="1">
      <c r="A206" s="137" t="s">
        <v>131</v>
      </c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8"/>
      <c r="Q206" s="104">
        <f>SUM(Q196:Q205)</f>
        <v>0</v>
      </c>
      <c r="R206" s="104">
        <f>SUM(R196:R205)</f>
        <v>0</v>
      </c>
      <c r="S206" s="21"/>
    </row>
    <row r="207" spans="1:19">
      <c r="A207" s="221" t="s">
        <v>142</v>
      </c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3"/>
      <c r="Q207" s="105">
        <f>Q180+Q193+Q206</f>
        <v>0</v>
      </c>
      <c r="R207" s="105">
        <f>R180+R193+R206</f>
        <v>0</v>
      </c>
      <c r="S207" s="21"/>
    </row>
    <row r="208" spans="1:19">
      <c r="A208" s="144" t="s">
        <v>119</v>
      </c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21"/>
    </row>
    <row r="209" spans="1:19" ht="108.75" customHeight="1">
      <c r="A209" s="154" t="s">
        <v>221</v>
      </c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21"/>
    </row>
    <row r="210" spans="1:19" ht="15" customHeight="1">
      <c r="A210" s="188" t="s">
        <v>141</v>
      </c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27"/>
    </row>
    <row r="211" spans="1:19" ht="15" customHeight="1">
      <c r="A211" s="216" t="s">
        <v>141</v>
      </c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7"/>
      <c r="Q211" s="218">
        <f>$P$24</f>
        <v>43556</v>
      </c>
      <c r="R211" s="220"/>
      <c r="S211" s="27"/>
    </row>
    <row r="212" spans="1:19" ht="25.5" customHeight="1">
      <c r="A212" s="130" t="s">
        <v>138</v>
      </c>
      <c r="B212" s="131"/>
      <c r="C212" s="131"/>
      <c r="D212" s="131"/>
      <c r="E212" s="131"/>
      <c r="F212" s="131"/>
      <c r="G212" s="131"/>
      <c r="H212" s="131"/>
      <c r="I212" s="132"/>
      <c r="J212" s="130" t="s">
        <v>135</v>
      </c>
      <c r="K212" s="132"/>
      <c r="L212" s="130" t="s">
        <v>134</v>
      </c>
      <c r="M212" s="132"/>
      <c r="N212" s="103" t="s">
        <v>133</v>
      </c>
      <c r="O212" s="130" t="s">
        <v>132</v>
      </c>
      <c r="P212" s="132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23"/>
      <c r="B213" s="124"/>
      <c r="C213" s="124"/>
      <c r="D213" s="124"/>
      <c r="E213" s="124"/>
      <c r="F213" s="124"/>
      <c r="G213" s="124"/>
      <c r="H213" s="124"/>
      <c r="I213" s="125"/>
      <c r="J213" s="146"/>
      <c r="K213" s="146"/>
      <c r="L213" s="146"/>
      <c r="M213" s="146"/>
      <c r="N213" s="30"/>
      <c r="O213" s="213"/>
      <c r="P213" s="214"/>
      <c r="Q213" s="65"/>
      <c r="R213" s="65"/>
      <c r="S213" s="29"/>
    </row>
    <row r="214" spans="1:19">
      <c r="A214" s="123"/>
      <c r="B214" s="124"/>
      <c r="C214" s="124"/>
      <c r="D214" s="124"/>
      <c r="E214" s="124"/>
      <c r="F214" s="124"/>
      <c r="G214" s="124"/>
      <c r="H214" s="124"/>
      <c r="I214" s="125"/>
      <c r="J214" s="146"/>
      <c r="K214" s="146"/>
      <c r="L214" s="146"/>
      <c r="M214" s="146"/>
      <c r="N214" s="26"/>
      <c r="O214" s="213"/>
      <c r="P214" s="214"/>
      <c r="Q214" s="65"/>
      <c r="R214" s="66"/>
      <c r="S214" s="28"/>
    </row>
    <row r="215" spans="1:19">
      <c r="A215" s="123"/>
      <c r="B215" s="124"/>
      <c r="C215" s="124"/>
      <c r="D215" s="124"/>
      <c r="E215" s="124"/>
      <c r="F215" s="124"/>
      <c r="G215" s="124"/>
      <c r="H215" s="124"/>
      <c r="I215" s="125"/>
      <c r="J215" s="146"/>
      <c r="K215" s="146"/>
      <c r="L215" s="146"/>
      <c r="M215" s="146"/>
      <c r="N215" s="26"/>
      <c r="O215" s="213"/>
      <c r="P215" s="214"/>
      <c r="Q215" s="65"/>
      <c r="R215" s="66"/>
      <c r="S215" s="28"/>
    </row>
    <row r="216" spans="1:19">
      <c r="A216" s="123"/>
      <c r="B216" s="124"/>
      <c r="C216" s="124"/>
      <c r="D216" s="124"/>
      <c r="E216" s="124"/>
      <c r="F216" s="124"/>
      <c r="G216" s="124"/>
      <c r="H216" s="124"/>
      <c r="I216" s="125"/>
      <c r="J216" s="146"/>
      <c r="K216" s="146"/>
      <c r="L216" s="146"/>
      <c r="M216" s="146"/>
      <c r="N216" s="26"/>
      <c r="O216" s="213"/>
      <c r="P216" s="214"/>
      <c r="Q216" s="65"/>
      <c r="R216" s="66"/>
      <c r="S216" s="28"/>
    </row>
    <row r="217" spans="1:19">
      <c r="A217" s="123"/>
      <c r="B217" s="124"/>
      <c r="C217" s="124"/>
      <c r="D217" s="124"/>
      <c r="E217" s="124"/>
      <c r="F217" s="124"/>
      <c r="G217" s="124"/>
      <c r="H217" s="124"/>
      <c r="I217" s="125"/>
      <c r="J217" s="146"/>
      <c r="K217" s="146"/>
      <c r="L217" s="146"/>
      <c r="M217" s="146"/>
      <c r="N217" s="26"/>
      <c r="O217" s="213"/>
      <c r="P217" s="214"/>
      <c r="Q217" s="65"/>
      <c r="R217" s="66"/>
      <c r="S217" s="28"/>
    </row>
    <row r="218" spans="1:19">
      <c r="A218" s="123"/>
      <c r="B218" s="124"/>
      <c r="C218" s="124"/>
      <c r="D218" s="124"/>
      <c r="E218" s="124"/>
      <c r="F218" s="124"/>
      <c r="G218" s="124"/>
      <c r="H218" s="124"/>
      <c r="I218" s="125"/>
      <c r="J218" s="146"/>
      <c r="K218" s="146"/>
      <c r="L218" s="146"/>
      <c r="M218" s="146"/>
      <c r="N218" s="26"/>
      <c r="O218" s="213"/>
      <c r="P218" s="214"/>
      <c r="Q218" s="65"/>
      <c r="R218" s="66"/>
      <c r="S218" s="28"/>
    </row>
    <row r="219" spans="1:19">
      <c r="A219" s="123"/>
      <c r="B219" s="124"/>
      <c r="C219" s="124"/>
      <c r="D219" s="124"/>
      <c r="E219" s="124"/>
      <c r="F219" s="124"/>
      <c r="G219" s="124"/>
      <c r="H219" s="124"/>
      <c r="I219" s="125"/>
      <c r="J219" s="146"/>
      <c r="K219" s="146"/>
      <c r="L219" s="146"/>
      <c r="M219" s="146"/>
      <c r="N219" s="26"/>
      <c r="O219" s="213"/>
      <c r="P219" s="214"/>
      <c r="Q219" s="65"/>
      <c r="R219" s="66"/>
      <c r="S219" s="28"/>
    </row>
    <row r="220" spans="1:19">
      <c r="A220" s="123"/>
      <c r="B220" s="124"/>
      <c r="C220" s="124"/>
      <c r="D220" s="124"/>
      <c r="E220" s="124"/>
      <c r="F220" s="124"/>
      <c r="G220" s="124"/>
      <c r="H220" s="124"/>
      <c r="I220" s="125"/>
      <c r="J220" s="146"/>
      <c r="K220" s="146"/>
      <c r="L220" s="146"/>
      <c r="M220" s="146"/>
      <c r="N220" s="26"/>
      <c r="O220" s="213"/>
      <c r="P220" s="214"/>
      <c r="Q220" s="65"/>
      <c r="R220" s="66"/>
      <c r="S220" s="28"/>
    </row>
    <row r="221" spans="1:19">
      <c r="A221" s="123"/>
      <c r="B221" s="124"/>
      <c r="C221" s="124"/>
      <c r="D221" s="124"/>
      <c r="E221" s="124"/>
      <c r="F221" s="124"/>
      <c r="G221" s="124"/>
      <c r="H221" s="124"/>
      <c r="I221" s="125"/>
      <c r="J221" s="146"/>
      <c r="K221" s="146"/>
      <c r="L221" s="146"/>
      <c r="M221" s="146"/>
      <c r="N221" s="26"/>
      <c r="O221" s="213"/>
      <c r="P221" s="214"/>
      <c r="Q221" s="65"/>
      <c r="R221" s="66"/>
      <c r="S221" s="28"/>
    </row>
    <row r="222" spans="1:19">
      <c r="A222" s="123"/>
      <c r="B222" s="124"/>
      <c r="C222" s="124"/>
      <c r="D222" s="124"/>
      <c r="E222" s="124"/>
      <c r="F222" s="124"/>
      <c r="G222" s="124"/>
      <c r="H222" s="124"/>
      <c r="I222" s="125"/>
      <c r="J222" s="146"/>
      <c r="K222" s="146"/>
      <c r="L222" s="146"/>
      <c r="M222" s="146"/>
      <c r="N222" s="26"/>
      <c r="O222" s="213"/>
      <c r="P222" s="214"/>
      <c r="Q222" s="65"/>
      <c r="R222" s="65"/>
      <c r="S222" s="28"/>
    </row>
    <row r="223" spans="1:19" ht="15" customHeight="1">
      <c r="A223" s="137" t="s">
        <v>140</v>
      </c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8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216" t="s">
        <v>139</v>
      </c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7"/>
      <c r="Q224" s="218">
        <f>$P$24</f>
        <v>43556</v>
      </c>
      <c r="R224" s="219"/>
      <c r="S224" s="27"/>
    </row>
    <row r="225" spans="1:19" ht="25.5" customHeight="1">
      <c r="A225" s="130" t="s">
        <v>138</v>
      </c>
      <c r="B225" s="131"/>
      <c r="C225" s="131"/>
      <c r="D225" s="131"/>
      <c r="E225" s="131"/>
      <c r="F225" s="132"/>
      <c r="G225" s="130" t="s">
        <v>6</v>
      </c>
      <c r="H225" s="131"/>
      <c r="I225" s="132"/>
      <c r="J225" s="130" t="s">
        <v>135</v>
      </c>
      <c r="K225" s="132"/>
      <c r="L225" s="130" t="s">
        <v>134</v>
      </c>
      <c r="M225" s="132"/>
      <c r="N225" s="103" t="s">
        <v>133</v>
      </c>
      <c r="O225" s="130" t="s">
        <v>132</v>
      </c>
      <c r="P225" s="132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23"/>
      <c r="B226" s="124"/>
      <c r="C226" s="124"/>
      <c r="D226" s="124"/>
      <c r="E226" s="124"/>
      <c r="F226" s="125"/>
      <c r="G226" s="178"/>
      <c r="H226" s="224"/>
      <c r="I226" s="179"/>
      <c r="J226" s="146"/>
      <c r="K226" s="146"/>
      <c r="L226" s="146"/>
      <c r="M226" s="146"/>
      <c r="N226" s="26"/>
      <c r="O226" s="213"/>
      <c r="P226" s="214"/>
      <c r="Q226" s="65"/>
      <c r="R226" s="65"/>
      <c r="S226" s="21"/>
    </row>
    <row r="227" spans="1:19">
      <c r="A227" s="123"/>
      <c r="B227" s="124"/>
      <c r="C227" s="124"/>
      <c r="D227" s="124"/>
      <c r="E227" s="124"/>
      <c r="F227" s="125"/>
      <c r="G227" s="178"/>
      <c r="H227" s="224"/>
      <c r="I227" s="179"/>
      <c r="J227" s="146"/>
      <c r="K227" s="146"/>
      <c r="L227" s="146"/>
      <c r="M227" s="146"/>
      <c r="N227" s="26"/>
      <c r="O227" s="213"/>
      <c r="P227" s="214"/>
      <c r="Q227" s="65"/>
      <c r="R227" s="66"/>
      <c r="S227" s="21"/>
    </row>
    <row r="228" spans="1:19">
      <c r="A228" s="123"/>
      <c r="B228" s="124"/>
      <c r="C228" s="124"/>
      <c r="D228" s="124"/>
      <c r="E228" s="124"/>
      <c r="F228" s="125"/>
      <c r="G228" s="178"/>
      <c r="H228" s="224"/>
      <c r="I228" s="179"/>
      <c r="J228" s="146"/>
      <c r="K228" s="146"/>
      <c r="L228" s="146"/>
      <c r="M228" s="146"/>
      <c r="N228" s="26"/>
      <c r="O228" s="213"/>
      <c r="P228" s="214"/>
      <c r="Q228" s="65"/>
      <c r="R228" s="66"/>
      <c r="S228" s="21"/>
    </row>
    <row r="229" spans="1:19">
      <c r="A229" s="123"/>
      <c r="B229" s="124"/>
      <c r="C229" s="124"/>
      <c r="D229" s="124"/>
      <c r="E229" s="124"/>
      <c r="F229" s="125"/>
      <c r="G229" s="178"/>
      <c r="H229" s="224"/>
      <c r="I229" s="179"/>
      <c r="J229" s="146"/>
      <c r="K229" s="146"/>
      <c r="L229" s="146"/>
      <c r="M229" s="146"/>
      <c r="N229" s="26"/>
      <c r="O229" s="213"/>
      <c r="P229" s="214"/>
      <c r="Q229" s="65"/>
      <c r="R229" s="66"/>
      <c r="S229" s="21"/>
    </row>
    <row r="230" spans="1:19">
      <c r="A230" s="123"/>
      <c r="B230" s="124"/>
      <c r="C230" s="124"/>
      <c r="D230" s="124"/>
      <c r="E230" s="124"/>
      <c r="F230" s="125"/>
      <c r="G230" s="178"/>
      <c r="H230" s="224"/>
      <c r="I230" s="179"/>
      <c r="J230" s="146"/>
      <c r="K230" s="146"/>
      <c r="L230" s="146"/>
      <c r="M230" s="146"/>
      <c r="N230" s="26"/>
      <c r="O230" s="213"/>
      <c r="P230" s="214"/>
      <c r="Q230" s="65"/>
      <c r="R230" s="66"/>
      <c r="S230" s="21"/>
    </row>
    <row r="231" spans="1:19">
      <c r="A231" s="123"/>
      <c r="B231" s="124"/>
      <c r="C231" s="124"/>
      <c r="D231" s="124"/>
      <c r="E231" s="124"/>
      <c r="F231" s="125"/>
      <c r="G231" s="178"/>
      <c r="H231" s="224"/>
      <c r="I231" s="179"/>
      <c r="J231" s="146"/>
      <c r="K231" s="146"/>
      <c r="L231" s="146"/>
      <c r="M231" s="146"/>
      <c r="N231" s="26"/>
      <c r="O231" s="213"/>
      <c r="P231" s="214"/>
      <c r="Q231" s="65"/>
      <c r="R231" s="66"/>
      <c r="S231" s="21"/>
    </row>
    <row r="232" spans="1:19">
      <c r="A232" s="123"/>
      <c r="B232" s="124"/>
      <c r="C232" s="124"/>
      <c r="D232" s="124"/>
      <c r="E232" s="124"/>
      <c r="F232" s="125"/>
      <c r="G232" s="178"/>
      <c r="H232" s="224"/>
      <c r="I232" s="179"/>
      <c r="J232" s="146"/>
      <c r="K232" s="146"/>
      <c r="L232" s="146"/>
      <c r="M232" s="146"/>
      <c r="N232" s="26"/>
      <c r="O232" s="213"/>
      <c r="P232" s="214"/>
      <c r="Q232" s="65"/>
      <c r="R232" s="66"/>
      <c r="S232" s="21"/>
    </row>
    <row r="233" spans="1:19">
      <c r="A233" s="123"/>
      <c r="B233" s="124"/>
      <c r="C233" s="124"/>
      <c r="D233" s="124"/>
      <c r="E233" s="124"/>
      <c r="F233" s="125"/>
      <c r="G233" s="178"/>
      <c r="H233" s="224"/>
      <c r="I233" s="179"/>
      <c r="J233" s="146"/>
      <c r="K233" s="146"/>
      <c r="L233" s="146"/>
      <c r="M233" s="146"/>
      <c r="N233" s="26"/>
      <c r="O233" s="213"/>
      <c r="P233" s="214"/>
      <c r="Q233" s="65"/>
      <c r="R233" s="66"/>
      <c r="S233" s="21"/>
    </row>
    <row r="234" spans="1:19">
      <c r="A234" s="123"/>
      <c r="B234" s="124"/>
      <c r="C234" s="124"/>
      <c r="D234" s="124"/>
      <c r="E234" s="124"/>
      <c r="F234" s="125"/>
      <c r="G234" s="178"/>
      <c r="H234" s="224"/>
      <c r="I234" s="179"/>
      <c r="J234" s="146"/>
      <c r="K234" s="146"/>
      <c r="L234" s="146"/>
      <c r="M234" s="146"/>
      <c r="N234" s="26"/>
      <c r="O234" s="213"/>
      <c r="P234" s="214"/>
      <c r="Q234" s="65"/>
      <c r="R234" s="66"/>
      <c r="S234" s="21"/>
    </row>
    <row r="235" spans="1:19">
      <c r="A235" s="123"/>
      <c r="B235" s="124"/>
      <c r="C235" s="124"/>
      <c r="D235" s="124"/>
      <c r="E235" s="124"/>
      <c r="F235" s="125"/>
      <c r="G235" s="178"/>
      <c r="H235" s="224"/>
      <c r="I235" s="179"/>
      <c r="J235" s="146"/>
      <c r="K235" s="146"/>
      <c r="L235" s="146"/>
      <c r="M235" s="146"/>
      <c r="N235" s="26"/>
      <c r="O235" s="213"/>
      <c r="P235" s="214"/>
      <c r="Q235" s="65"/>
      <c r="R235" s="65"/>
      <c r="S235" s="21"/>
    </row>
    <row r="236" spans="1:19" ht="15" customHeight="1">
      <c r="A236" s="137" t="s">
        <v>137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8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216" t="str">
        <f>"Лизинговые платежи к уплате с "&amp;TEXT($S$8,"ДД.ММ.ГГГГ")&amp;" до "&amp;"окончания срока действия договора"</f>
        <v>Лизинговые платежи к уплате с 01.04.2020 до окончания срока действия договора</v>
      </c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7"/>
      <c r="Q237" s="218">
        <f>$P$24</f>
        <v>43556</v>
      </c>
      <c r="R237" s="219"/>
      <c r="S237" s="21"/>
    </row>
    <row r="238" spans="1:19" ht="25.5" customHeight="1">
      <c r="A238" s="130" t="s">
        <v>136</v>
      </c>
      <c r="B238" s="131"/>
      <c r="C238" s="131"/>
      <c r="D238" s="131"/>
      <c r="E238" s="131"/>
      <c r="F238" s="131"/>
      <c r="G238" s="131"/>
      <c r="H238" s="131"/>
      <c r="I238" s="132"/>
      <c r="J238" s="130" t="s">
        <v>135</v>
      </c>
      <c r="K238" s="132"/>
      <c r="L238" s="130" t="s">
        <v>134</v>
      </c>
      <c r="M238" s="132"/>
      <c r="N238" s="103" t="s">
        <v>133</v>
      </c>
      <c r="O238" s="130" t="s">
        <v>132</v>
      </c>
      <c r="P238" s="132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23"/>
      <c r="B239" s="124"/>
      <c r="C239" s="124"/>
      <c r="D239" s="124"/>
      <c r="E239" s="124"/>
      <c r="F239" s="124"/>
      <c r="G239" s="124"/>
      <c r="H239" s="124"/>
      <c r="I239" s="125"/>
      <c r="J239" s="146"/>
      <c r="K239" s="146"/>
      <c r="L239" s="146"/>
      <c r="M239" s="146"/>
      <c r="N239" s="26"/>
      <c r="O239" s="213"/>
      <c r="P239" s="214"/>
      <c r="Q239" s="65"/>
      <c r="R239" s="65"/>
      <c r="S239" s="21"/>
    </row>
    <row r="240" spans="1:19">
      <c r="A240" s="123"/>
      <c r="B240" s="124"/>
      <c r="C240" s="124"/>
      <c r="D240" s="124"/>
      <c r="E240" s="124"/>
      <c r="F240" s="124"/>
      <c r="G240" s="124"/>
      <c r="H240" s="124"/>
      <c r="I240" s="125"/>
      <c r="J240" s="146"/>
      <c r="K240" s="146"/>
      <c r="L240" s="146"/>
      <c r="M240" s="146"/>
      <c r="N240" s="26"/>
      <c r="O240" s="213"/>
      <c r="P240" s="214"/>
      <c r="Q240" s="65"/>
      <c r="R240" s="66"/>
      <c r="S240" s="21"/>
    </row>
    <row r="241" spans="1:19">
      <c r="A241" s="123"/>
      <c r="B241" s="124"/>
      <c r="C241" s="124"/>
      <c r="D241" s="124"/>
      <c r="E241" s="124"/>
      <c r="F241" s="124"/>
      <c r="G241" s="124"/>
      <c r="H241" s="124"/>
      <c r="I241" s="125"/>
      <c r="J241" s="146"/>
      <c r="K241" s="146"/>
      <c r="L241" s="146"/>
      <c r="M241" s="146"/>
      <c r="N241" s="26"/>
      <c r="O241" s="213"/>
      <c r="P241" s="214"/>
      <c r="Q241" s="65"/>
      <c r="R241" s="66"/>
      <c r="S241" s="21"/>
    </row>
    <row r="242" spans="1:19">
      <c r="A242" s="123"/>
      <c r="B242" s="124"/>
      <c r="C242" s="124"/>
      <c r="D242" s="124"/>
      <c r="E242" s="124"/>
      <c r="F242" s="124"/>
      <c r="G242" s="124"/>
      <c r="H242" s="124"/>
      <c r="I242" s="125"/>
      <c r="J242" s="146"/>
      <c r="K242" s="146"/>
      <c r="L242" s="146"/>
      <c r="M242" s="146"/>
      <c r="N242" s="26"/>
      <c r="O242" s="213"/>
      <c r="P242" s="214"/>
      <c r="Q242" s="65"/>
      <c r="R242" s="66"/>
      <c r="S242" s="21"/>
    </row>
    <row r="243" spans="1:19">
      <c r="A243" s="123"/>
      <c r="B243" s="124"/>
      <c r="C243" s="124"/>
      <c r="D243" s="124"/>
      <c r="E243" s="124"/>
      <c r="F243" s="124"/>
      <c r="G243" s="124"/>
      <c r="H243" s="124"/>
      <c r="I243" s="125"/>
      <c r="J243" s="146"/>
      <c r="K243" s="146"/>
      <c r="L243" s="146"/>
      <c r="M243" s="146"/>
      <c r="N243" s="26"/>
      <c r="O243" s="213"/>
      <c r="P243" s="214"/>
      <c r="Q243" s="65"/>
      <c r="R243" s="66"/>
      <c r="S243" s="21"/>
    </row>
    <row r="244" spans="1:19">
      <c r="A244" s="123"/>
      <c r="B244" s="124"/>
      <c r="C244" s="124"/>
      <c r="D244" s="124"/>
      <c r="E244" s="124"/>
      <c r="F244" s="124"/>
      <c r="G244" s="124"/>
      <c r="H244" s="124"/>
      <c r="I244" s="125"/>
      <c r="J244" s="146"/>
      <c r="K244" s="146"/>
      <c r="L244" s="146"/>
      <c r="M244" s="146"/>
      <c r="N244" s="26"/>
      <c r="O244" s="213"/>
      <c r="P244" s="214"/>
      <c r="Q244" s="65"/>
      <c r="R244" s="66"/>
      <c r="S244" s="21"/>
    </row>
    <row r="245" spans="1:19">
      <c r="A245" s="123"/>
      <c r="B245" s="124"/>
      <c r="C245" s="124"/>
      <c r="D245" s="124"/>
      <c r="E245" s="124"/>
      <c r="F245" s="124"/>
      <c r="G245" s="124"/>
      <c r="H245" s="124"/>
      <c r="I245" s="125"/>
      <c r="J245" s="146"/>
      <c r="K245" s="146"/>
      <c r="L245" s="146"/>
      <c r="M245" s="146"/>
      <c r="N245" s="26"/>
      <c r="O245" s="213"/>
      <c r="P245" s="214"/>
      <c r="Q245" s="65"/>
      <c r="R245" s="66"/>
      <c r="S245" s="21"/>
    </row>
    <row r="246" spans="1:19">
      <c r="A246" s="123"/>
      <c r="B246" s="124"/>
      <c r="C246" s="124"/>
      <c r="D246" s="124"/>
      <c r="E246" s="124"/>
      <c r="F246" s="124"/>
      <c r="G246" s="124"/>
      <c r="H246" s="124"/>
      <c r="I246" s="125"/>
      <c r="J246" s="146"/>
      <c r="K246" s="146"/>
      <c r="L246" s="146"/>
      <c r="M246" s="146"/>
      <c r="N246" s="26"/>
      <c r="O246" s="213"/>
      <c r="P246" s="214"/>
      <c r="Q246" s="65"/>
      <c r="R246" s="66"/>
      <c r="S246" s="21"/>
    </row>
    <row r="247" spans="1:19">
      <c r="A247" s="123"/>
      <c r="B247" s="124"/>
      <c r="C247" s="124"/>
      <c r="D247" s="124"/>
      <c r="E247" s="124"/>
      <c r="F247" s="124"/>
      <c r="G247" s="124"/>
      <c r="H247" s="124"/>
      <c r="I247" s="125"/>
      <c r="J247" s="146"/>
      <c r="K247" s="146"/>
      <c r="L247" s="146"/>
      <c r="M247" s="146"/>
      <c r="N247" s="26"/>
      <c r="O247" s="213"/>
      <c r="P247" s="214"/>
      <c r="Q247" s="65"/>
      <c r="R247" s="66"/>
      <c r="S247" s="21"/>
    </row>
    <row r="248" spans="1:19">
      <c r="A248" s="123"/>
      <c r="B248" s="124"/>
      <c r="C248" s="124"/>
      <c r="D248" s="124"/>
      <c r="E248" s="124"/>
      <c r="F248" s="124"/>
      <c r="G248" s="124"/>
      <c r="H248" s="124"/>
      <c r="I248" s="125"/>
      <c r="J248" s="146"/>
      <c r="K248" s="146"/>
      <c r="L248" s="146"/>
      <c r="M248" s="146"/>
      <c r="N248" s="26"/>
      <c r="O248" s="213"/>
      <c r="P248" s="214"/>
      <c r="Q248" s="65"/>
      <c r="R248" s="65"/>
      <c r="S248" s="21"/>
    </row>
    <row r="249" spans="1:19" ht="15" customHeight="1">
      <c r="A249" s="137" t="s">
        <v>131</v>
      </c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8"/>
      <c r="Q249" s="104">
        <f>SUM(Q239:Q248)</f>
        <v>0</v>
      </c>
      <c r="R249" s="104">
        <f>SUM(R239:R248)</f>
        <v>0</v>
      </c>
      <c r="S249" s="21"/>
    </row>
    <row r="250" spans="1:19">
      <c r="A250" s="207" t="s">
        <v>130</v>
      </c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25"/>
      <c r="Q250" s="105">
        <f>Q223+Q236+Q249</f>
        <v>0</v>
      </c>
      <c r="R250" s="105">
        <f>R223+R236+R249</f>
        <v>0</v>
      </c>
      <c r="S250" s="21"/>
    </row>
    <row r="251" spans="1:19">
      <c r="A251" s="175" t="s">
        <v>129</v>
      </c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226">
        <f>$P$8</f>
        <v>43556</v>
      </c>
      <c r="R251" s="227"/>
      <c r="S251" s="21"/>
    </row>
    <row r="252" spans="1:19" ht="25.5">
      <c r="A252" s="228" t="s">
        <v>128</v>
      </c>
      <c r="B252" s="229"/>
      <c r="C252" s="229"/>
      <c r="D252" s="229"/>
      <c r="E252" s="229"/>
      <c r="F252" s="229"/>
      <c r="G252" s="230"/>
      <c r="H252" s="231" t="str">
        <f>"Сумма, "&amp;$R$4</f>
        <v>Сумма, тыс.руб</v>
      </c>
      <c r="I252" s="231"/>
      <c r="J252" s="231"/>
      <c r="K252" s="231"/>
      <c r="L252" s="231" t="s">
        <v>128</v>
      </c>
      <c r="M252" s="232"/>
      <c r="N252" s="232"/>
      <c r="O252" s="232"/>
      <c r="P252" s="232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240" t="s">
        <v>126</v>
      </c>
      <c r="B253" s="241"/>
      <c r="C253" s="241"/>
      <c r="D253" s="241"/>
      <c r="E253" s="241"/>
      <c r="F253" s="241"/>
      <c r="G253" s="242"/>
      <c r="H253" s="236"/>
      <c r="I253" s="236"/>
      <c r="J253" s="236"/>
      <c r="K253" s="236"/>
      <c r="L253" s="243" t="s">
        <v>125</v>
      </c>
      <c r="M253" s="244"/>
      <c r="N253" s="244"/>
      <c r="O253" s="244"/>
      <c r="P253" s="245"/>
      <c r="Q253" s="25"/>
      <c r="R253" s="24"/>
      <c r="S253" s="21"/>
    </row>
    <row r="254" spans="1:19" ht="16.5" customHeight="1">
      <c r="A254" s="240" t="s">
        <v>124</v>
      </c>
      <c r="B254" s="241"/>
      <c r="C254" s="241"/>
      <c r="D254" s="241"/>
      <c r="E254" s="241"/>
      <c r="F254" s="241"/>
      <c r="G254" s="242"/>
      <c r="H254" s="246">
        <f>SUM(H255:K257)</f>
        <v>0</v>
      </c>
      <c r="I254" s="246"/>
      <c r="J254" s="246"/>
      <c r="K254" s="246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72" t="s">
        <v>122</v>
      </c>
      <c r="B255" s="273"/>
      <c r="C255" s="273"/>
      <c r="D255" s="273"/>
      <c r="E255" s="273"/>
      <c r="F255" s="273"/>
      <c r="G255" s="274"/>
      <c r="H255" s="236"/>
      <c r="I255" s="236"/>
      <c r="J255" s="236"/>
      <c r="K255" s="236"/>
      <c r="L255" s="237"/>
      <c r="M255" s="237"/>
      <c r="N255" s="237"/>
      <c r="O255" s="237"/>
      <c r="P255" s="237"/>
      <c r="Q255" s="237"/>
      <c r="R255" s="237"/>
      <c r="S255" s="21"/>
    </row>
    <row r="256" spans="1:19" ht="18" customHeight="1">
      <c r="A256" s="272" t="s">
        <v>121</v>
      </c>
      <c r="B256" s="273"/>
      <c r="C256" s="273"/>
      <c r="D256" s="273"/>
      <c r="E256" s="273"/>
      <c r="F256" s="273"/>
      <c r="G256" s="274"/>
      <c r="H256" s="236"/>
      <c r="I256" s="236"/>
      <c r="J256" s="236"/>
      <c r="K256" s="236"/>
      <c r="L256" s="238"/>
      <c r="M256" s="238"/>
      <c r="N256" s="238"/>
      <c r="O256" s="238"/>
      <c r="P256" s="238"/>
      <c r="Q256" s="238"/>
      <c r="R256" s="238"/>
      <c r="S256" s="21"/>
    </row>
    <row r="257" spans="1:19">
      <c r="A257" s="272" t="s">
        <v>120</v>
      </c>
      <c r="B257" s="273"/>
      <c r="C257" s="273"/>
      <c r="D257" s="273"/>
      <c r="E257" s="273"/>
      <c r="F257" s="273"/>
      <c r="G257" s="274"/>
      <c r="H257" s="236"/>
      <c r="I257" s="236"/>
      <c r="J257" s="236"/>
      <c r="K257" s="236"/>
      <c r="L257" s="239"/>
      <c r="M257" s="239"/>
      <c r="N257" s="239"/>
      <c r="O257" s="239"/>
      <c r="P257" s="239"/>
      <c r="Q257" s="239"/>
      <c r="R257" s="239"/>
      <c r="S257" s="21"/>
    </row>
    <row r="258" spans="1:19" ht="18.75">
      <c r="A258" s="147" t="s">
        <v>206</v>
      </c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21"/>
    </row>
    <row r="259" spans="1:19" ht="15" customHeight="1">
      <c r="A259" s="187" t="s">
        <v>207</v>
      </c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9"/>
      <c r="S259" s="21"/>
    </row>
    <row r="260" spans="1:19" ht="34.5" customHeight="1">
      <c r="A260" s="232" t="s">
        <v>152</v>
      </c>
      <c r="B260" s="232"/>
      <c r="C260" s="232"/>
      <c r="D260" s="232"/>
      <c r="E260" s="232"/>
      <c r="F260" s="232"/>
      <c r="G260" s="232"/>
      <c r="H260" s="232"/>
      <c r="I260" s="232"/>
      <c r="J260" s="252" t="s">
        <v>208</v>
      </c>
      <c r="K260" s="239"/>
      <c r="L260" s="239"/>
      <c r="M260" s="239"/>
      <c r="N260" s="239"/>
      <c r="O260" s="253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247"/>
      <c r="B261" s="247"/>
      <c r="C261" s="247"/>
      <c r="D261" s="247"/>
      <c r="E261" s="247"/>
      <c r="F261" s="247"/>
      <c r="G261" s="247"/>
      <c r="H261" s="247"/>
      <c r="I261" s="247"/>
      <c r="J261" s="248"/>
      <c r="K261" s="249"/>
      <c r="L261" s="249"/>
      <c r="M261" s="249"/>
      <c r="N261" s="249"/>
      <c r="O261" s="250"/>
      <c r="P261" s="48"/>
      <c r="Q261" s="48"/>
      <c r="R261" s="67"/>
      <c r="S261" s="21"/>
    </row>
    <row r="262" spans="1:19" ht="18.75">
      <c r="A262" s="247"/>
      <c r="B262" s="247"/>
      <c r="C262" s="247"/>
      <c r="D262" s="247"/>
      <c r="E262" s="247"/>
      <c r="F262" s="247"/>
      <c r="G262" s="247"/>
      <c r="H262" s="247"/>
      <c r="I262" s="247"/>
      <c r="J262" s="248"/>
      <c r="K262" s="249"/>
      <c r="L262" s="249"/>
      <c r="M262" s="249"/>
      <c r="N262" s="249"/>
      <c r="O262" s="250"/>
      <c r="P262" s="48"/>
      <c r="Q262" s="48"/>
      <c r="R262" s="67"/>
      <c r="S262" s="21"/>
    </row>
    <row r="263" spans="1:19" ht="18.75">
      <c r="A263" s="247"/>
      <c r="B263" s="247"/>
      <c r="C263" s="247"/>
      <c r="D263" s="247"/>
      <c r="E263" s="247"/>
      <c r="F263" s="247"/>
      <c r="G263" s="247"/>
      <c r="H263" s="247"/>
      <c r="I263" s="247"/>
      <c r="J263" s="248"/>
      <c r="K263" s="249"/>
      <c r="L263" s="249"/>
      <c r="M263" s="249"/>
      <c r="N263" s="249"/>
      <c r="O263" s="250"/>
      <c r="P263" s="48"/>
      <c r="Q263" s="48"/>
      <c r="R263" s="67"/>
      <c r="S263" s="21"/>
    </row>
    <row r="264" spans="1:19" ht="18.75">
      <c r="A264" s="247"/>
      <c r="B264" s="247"/>
      <c r="C264" s="247"/>
      <c r="D264" s="247"/>
      <c r="E264" s="247"/>
      <c r="F264" s="247"/>
      <c r="G264" s="247"/>
      <c r="H264" s="247"/>
      <c r="I264" s="247"/>
      <c r="J264" s="248"/>
      <c r="K264" s="249"/>
      <c r="L264" s="249"/>
      <c r="M264" s="249"/>
      <c r="N264" s="249"/>
      <c r="O264" s="250"/>
      <c r="P264" s="48"/>
      <c r="Q264" s="48"/>
      <c r="R264" s="67"/>
      <c r="S264" s="21"/>
    </row>
    <row r="265" spans="1:19" ht="18.75">
      <c r="A265" s="247"/>
      <c r="B265" s="247"/>
      <c r="C265" s="247"/>
      <c r="D265" s="247"/>
      <c r="E265" s="247"/>
      <c r="F265" s="247"/>
      <c r="G265" s="247"/>
      <c r="H265" s="247"/>
      <c r="I265" s="247"/>
      <c r="J265" s="248"/>
      <c r="K265" s="249"/>
      <c r="L265" s="249"/>
      <c r="M265" s="249"/>
      <c r="N265" s="249"/>
      <c r="O265" s="250"/>
      <c r="P265" s="48"/>
      <c r="Q265" s="48"/>
      <c r="R265" s="67"/>
      <c r="S265" s="21"/>
    </row>
    <row r="266" spans="1:19">
      <c r="A266" s="256" t="s">
        <v>211</v>
      </c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8"/>
      <c r="R266" s="110">
        <f>SUM(R261:R265)</f>
        <v>0</v>
      </c>
      <c r="S266" s="21"/>
    </row>
    <row r="267" spans="1:19" ht="15" customHeight="1">
      <c r="A267" s="187" t="s">
        <v>213</v>
      </c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9"/>
      <c r="S267" s="21"/>
    </row>
    <row r="268" spans="1:19" ht="38.25" customHeight="1">
      <c r="A268" s="259" t="s">
        <v>152</v>
      </c>
      <c r="B268" s="259"/>
      <c r="C268" s="259"/>
      <c r="D268" s="259"/>
      <c r="E268" s="259"/>
      <c r="F268" s="260" t="s">
        <v>212</v>
      </c>
      <c r="G268" s="259"/>
      <c r="H268" s="259"/>
      <c r="I268" s="259"/>
      <c r="J268" s="259"/>
      <c r="K268" s="259" t="s">
        <v>208</v>
      </c>
      <c r="L268" s="259"/>
      <c r="M268" s="259"/>
      <c r="N268" s="259"/>
      <c r="O268" s="259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251"/>
      <c r="B269" s="251"/>
      <c r="C269" s="251"/>
      <c r="D269" s="251"/>
      <c r="E269" s="251"/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48"/>
      <c r="Q269" s="48"/>
      <c r="R269" s="67"/>
      <c r="S269" s="21"/>
    </row>
    <row r="270" spans="1:19" ht="18.75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48"/>
      <c r="Q270" s="48"/>
      <c r="R270" s="67"/>
      <c r="S270" s="21"/>
    </row>
    <row r="271" spans="1:19" ht="18.75">
      <c r="A271" s="251"/>
      <c r="B271" s="251"/>
      <c r="C271" s="251"/>
      <c r="D271" s="251"/>
      <c r="E271" s="251"/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48"/>
      <c r="Q271" s="48"/>
      <c r="R271" s="67"/>
      <c r="S271" s="21"/>
    </row>
    <row r="272" spans="1:19" ht="18.75">
      <c r="A272" s="251"/>
      <c r="B272" s="251"/>
      <c r="C272" s="251"/>
      <c r="D272" s="251"/>
      <c r="E272" s="251"/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48"/>
      <c r="Q272" s="48"/>
      <c r="R272" s="67"/>
      <c r="S272" s="21"/>
    </row>
    <row r="273" spans="1:19" ht="18.75">
      <c r="A273" s="251"/>
      <c r="B273" s="251"/>
      <c r="C273" s="251"/>
      <c r="D273" s="251"/>
      <c r="E273" s="251"/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48"/>
      <c r="Q273" s="48"/>
      <c r="R273" s="67"/>
      <c r="S273" s="21"/>
    </row>
    <row r="274" spans="1:19">
      <c r="A274" s="256" t="s">
        <v>211</v>
      </c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8"/>
      <c r="R274" s="110">
        <f>SUM(R269:R273)</f>
        <v>0</v>
      </c>
      <c r="S274" s="21"/>
    </row>
    <row r="275" spans="1:19" ht="18.75" customHeight="1">
      <c r="A275" s="144" t="s">
        <v>119</v>
      </c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21"/>
    </row>
    <row r="276" spans="1:19" ht="93" customHeight="1">
      <c r="A276" s="254" t="s">
        <v>214</v>
      </c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133" t="s">
        <v>118</v>
      </c>
      <c r="N277" s="133"/>
      <c r="O277" s="133"/>
      <c r="P277" s="133"/>
      <c r="Q277" s="133"/>
      <c r="R277" s="133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88"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A125:H125"/>
    <mergeCell ref="A126:H126"/>
    <mergeCell ref="A127:H127"/>
    <mergeCell ref="A128:H128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</mergeCells>
  <conditionalFormatting sqref="P24">
    <cfRule type="expression" dxfId="3" priority="4">
      <formula>$P$24=""</formula>
    </cfRule>
  </conditionalFormatting>
  <conditionalFormatting sqref="P138">
    <cfRule type="expression" dxfId="2" priority="3">
      <formula>$P$24=""</formula>
    </cfRule>
  </conditionalFormatting>
  <conditionalFormatting sqref="P151">
    <cfRule type="expression" dxfId="1" priority="2">
      <formula>$P$24=""</formula>
    </cfRule>
  </conditionalFormatting>
  <conditionalFormatting sqref="P8">
    <cfRule type="expression" dxfId="0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operator="greaterThanOrEqual" allowBlank="1" showInputMessage="1" showErrorMessage="1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  <x14:dataValidation type="date" allowBlank="1" showInputMessage="1" showErrorMessage="1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17"/>
  <sheetViews>
    <sheetView view="pageBreakPreview" zoomScale="87" zoomScaleNormal="100" zoomScaleSheetLayoutView="87" workbookViewId="0">
      <selection activeCell="J20" sqref="J20"/>
    </sheetView>
  </sheetViews>
  <sheetFormatPr defaultRowHeight="12.75"/>
  <cols>
    <col min="4" max="4" width="9.7109375" customWidth="1"/>
    <col min="9" max="9" width="11.7109375" customWidth="1"/>
    <col min="16" max="16" width="13.5703125" customWidth="1"/>
  </cols>
  <sheetData>
    <row r="1" spans="1:19" s="20" customFormat="1" ht="32.25" customHeight="1">
      <c r="A1" s="187" t="s">
        <v>220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9"/>
      <c r="S1" s="21"/>
    </row>
    <row r="2" spans="1:19" s="20" customFormat="1" ht="55.5" customHeight="1">
      <c r="A2" s="276" t="s">
        <v>138</v>
      </c>
      <c r="B2" s="277"/>
      <c r="C2" s="277"/>
      <c r="D2" s="278"/>
      <c r="E2" s="279" t="s">
        <v>215</v>
      </c>
      <c r="F2" s="280"/>
      <c r="G2" s="279" t="s">
        <v>216</v>
      </c>
      <c r="H2" s="280"/>
      <c r="I2" s="68" t="s">
        <v>190</v>
      </c>
      <c r="J2" s="68" t="s">
        <v>217</v>
      </c>
      <c r="K2" s="279" t="s">
        <v>218</v>
      </c>
      <c r="L2" s="281"/>
      <c r="M2" s="280"/>
      <c r="N2" s="282" t="str">
        <f>"Сальдо на дату заявки, "&amp;РасшифровкиДата1!$R$4</f>
        <v>Сальдо на дату заявки, тыс.руб</v>
      </c>
      <c r="O2" s="278"/>
      <c r="P2" s="69" t="str">
        <f>"Размер ежемесячного взноса, "&amp;РасшифровкиДата1!$R$4</f>
        <v>Размер ежемесячного взноса, тыс.руб</v>
      </c>
      <c r="Q2" s="279" t="s">
        <v>219</v>
      </c>
      <c r="R2" s="283"/>
      <c r="S2" s="21"/>
    </row>
    <row r="3" spans="1:19" s="20" customFormat="1" ht="30" customHeight="1">
      <c r="A3" s="289"/>
      <c r="B3" s="145"/>
      <c r="C3" s="145"/>
      <c r="D3" s="145"/>
      <c r="E3" s="284"/>
      <c r="F3" s="284"/>
      <c r="G3" s="284"/>
      <c r="H3" s="284"/>
      <c r="I3" s="49"/>
      <c r="J3" s="60"/>
      <c r="K3" s="285"/>
      <c r="L3" s="285"/>
      <c r="M3" s="285"/>
      <c r="N3" s="286"/>
      <c r="O3" s="286"/>
      <c r="P3" s="50"/>
      <c r="Q3" s="287"/>
      <c r="R3" s="288"/>
      <c r="S3" s="21"/>
    </row>
    <row r="4" spans="1:19" s="20" customFormat="1" ht="30" customHeight="1">
      <c r="A4" s="289"/>
      <c r="B4" s="145"/>
      <c r="C4" s="145"/>
      <c r="D4" s="145"/>
      <c r="E4" s="284"/>
      <c r="F4" s="284"/>
      <c r="G4" s="284"/>
      <c r="H4" s="284"/>
      <c r="I4" s="49"/>
      <c r="J4" s="60"/>
      <c r="K4" s="285"/>
      <c r="L4" s="285"/>
      <c r="M4" s="285"/>
      <c r="N4" s="286"/>
      <c r="O4" s="286"/>
      <c r="P4" s="50"/>
      <c r="Q4" s="287"/>
      <c r="R4" s="288"/>
      <c r="S4" s="21"/>
    </row>
    <row r="5" spans="1:19" s="20" customFormat="1" ht="30" customHeight="1">
      <c r="A5" s="289"/>
      <c r="B5" s="145"/>
      <c r="C5" s="145"/>
      <c r="D5" s="145"/>
      <c r="E5" s="284"/>
      <c r="F5" s="284"/>
      <c r="G5" s="284"/>
      <c r="H5" s="284"/>
      <c r="I5" s="49"/>
      <c r="J5" s="60"/>
      <c r="K5" s="285"/>
      <c r="L5" s="285"/>
      <c r="M5" s="285"/>
      <c r="N5" s="286"/>
      <c r="O5" s="286"/>
      <c r="P5" s="50"/>
      <c r="Q5" s="287"/>
      <c r="R5" s="288"/>
      <c r="S5" s="21"/>
    </row>
    <row r="6" spans="1:19" s="20" customFormat="1" ht="30" customHeight="1">
      <c r="A6" s="289"/>
      <c r="B6" s="145"/>
      <c r="C6" s="145"/>
      <c r="D6" s="145"/>
      <c r="E6" s="284"/>
      <c r="F6" s="284"/>
      <c r="G6" s="284"/>
      <c r="H6" s="284"/>
      <c r="I6" s="49"/>
      <c r="J6" s="60"/>
      <c r="K6" s="285"/>
      <c r="L6" s="285"/>
      <c r="M6" s="285"/>
      <c r="N6" s="286"/>
      <c r="O6" s="286"/>
      <c r="P6" s="50"/>
      <c r="Q6" s="287"/>
      <c r="R6" s="288"/>
      <c r="S6" s="21"/>
    </row>
    <row r="7" spans="1:19" s="20" customFormat="1" ht="30" customHeight="1">
      <c r="A7" s="289"/>
      <c r="B7" s="145"/>
      <c r="C7" s="145"/>
      <c r="D7" s="145"/>
      <c r="E7" s="284"/>
      <c r="F7" s="284"/>
      <c r="G7" s="284"/>
      <c r="H7" s="284"/>
      <c r="I7" s="49"/>
      <c r="J7" s="60"/>
      <c r="K7" s="285"/>
      <c r="L7" s="285"/>
      <c r="M7" s="285"/>
      <c r="N7" s="286"/>
      <c r="O7" s="286"/>
      <c r="P7" s="50"/>
      <c r="Q7" s="287"/>
      <c r="R7" s="288"/>
      <c r="S7" s="21"/>
    </row>
    <row r="8" spans="1:19" s="20" customFormat="1" ht="30" customHeight="1">
      <c r="A8" s="289"/>
      <c r="B8" s="145"/>
      <c r="C8" s="145"/>
      <c r="D8" s="145"/>
      <c r="E8" s="284"/>
      <c r="F8" s="284"/>
      <c r="G8" s="284"/>
      <c r="H8" s="284"/>
      <c r="I8" s="49"/>
      <c r="J8" s="60"/>
      <c r="K8" s="285"/>
      <c r="L8" s="285"/>
      <c r="M8" s="285"/>
      <c r="N8" s="286"/>
      <c r="O8" s="286"/>
      <c r="P8" s="50"/>
      <c r="Q8" s="287"/>
      <c r="R8" s="288"/>
      <c r="S8" s="21"/>
    </row>
    <row r="9" spans="1:19" s="20" customFormat="1" ht="30" customHeight="1">
      <c r="A9" s="289"/>
      <c r="B9" s="145"/>
      <c r="C9" s="145"/>
      <c r="D9" s="145"/>
      <c r="E9" s="284"/>
      <c r="F9" s="284"/>
      <c r="G9" s="284"/>
      <c r="H9" s="284"/>
      <c r="I9" s="49"/>
      <c r="J9" s="60"/>
      <c r="K9" s="285"/>
      <c r="L9" s="285"/>
      <c r="M9" s="285"/>
      <c r="N9" s="286"/>
      <c r="O9" s="286"/>
      <c r="P9" s="50"/>
      <c r="Q9" s="287"/>
      <c r="R9" s="288"/>
      <c r="S9" s="21"/>
    </row>
    <row r="10" spans="1:19" s="20" customFormat="1" ht="30" customHeight="1">
      <c r="A10" s="289"/>
      <c r="B10" s="145"/>
      <c r="C10" s="145"/>
      <c r="D10" s="145"/>
      <c r="E10" s="284"/>
      <c r="F10" s="284"/>
      <c r="G10" s="284"/>
      <c r="H10" s="284"/>
      <c r="I10" s="49"/>
      <c r="J10" s="60"/>
      <c r="K10" s="285"/>
      <c r="L10" s="285"/>
      <c r="M10" s="285"/>
      <c r="N10" s="286"/>
      <c r="O10" s="286"/>
      <c r="P10" s="50"/>
      <c r="Q10" s="287"/>
      <c r="R10" s="288"/>
      <c r="S10" s="21"/>
    </row>
    <row r="11" spans="1:19" s="20" customFormat="1" ht="30" customHeight="1">
      <c r="A11" s="289"/>
      <c r="B11" s="145"/>
      <c r="C11" s="145"/>
      <c r="D11" s="145"/>
      <c r="E11" s="284"/>
      <c r="F11" s="284"/>
      <c r="G11" s="284"/>
      <c r="H11" s="284"/>
      <c r="I11" s="49"/>
      <c r="J11" s="60"/>
      <c r="K11" s="285"/>
      <c r="L11" s="285"/>
      <c r="M11" s="285"/>
      <c r="N11" s="286"/>
      <c r="O11" s="286"/>
      <c r="P11" s="50"/>
      <c r="Q11" s="287"/>
      <c r="R11" s="288"/>
      <c r="S11" s="21"/>
    </row>
    <row r="12" spans="1:19" s="20" customFormat="1" ht="30" customHeight="1">
      <c r="A12" s="289"/>
      <c r="B12" s="145"/>
      <c r="C12" s="145"/>
      <c r="D12" s="145"/>
      <c r="E12" s="284"/>
      <c r="F12" s="284"/>
      <c r="G12" s="284"/>
      <c r="H12" s="284"/>
      <c r="I12" s="49"/>
      <c r="J12" s="60"/>
      <c r="K12" s="285"/>
      <c r="L12" s="285"/>
      <c r="M12" s="285"/>
      <c r="N12" s="286"/>
      <c r="O12" s="286"/>
      <c r="P12" s="50"/>
      <c r="Q12" s="287"/>
      <c r="R12" s="288"/>
      <c r="S12" s="21"/>
    </row>
    <row r="13" spans="1:19" s="20" customFormat="1" ht="30" customHeight="1">
      <c r="A13" s="289"/>
      <c r="B13" s="145"/>
      <c r="C13" s="145"/>
      <c r="D13" s="145"/>
      <c r="E13" s="284"/>
      <c r="F13" s="284"/>
      <c r="G13" s="284"/>
      <c r="H13" s="284"/>
      <c r="I13" s="49"/>
      <c r="J13" s="60"/>
      <c r="K13" s="285"/>
      <c r="L13" s="285"/>
      <c r="M13" s="285"/>
      <c r="N13" s="286"/>
      <c r="O13" s="286"/>
      <c r="P13" s="50"/>
      <c r="Q13" s="287"/>
      <c r="R13" s="288"/>
      <c r="S13" s="21"/>
    </row>
    <row r="14" spans="1:19" s="20" customFormat="1" ht="22.5" customHeight="1">
      <c r="A14" s="292" t="s">
        <v>119</v>
      </c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293"/>
      <c r="S14" s="21"/>
    </row>
    <row r="15" spans="1:19" s="20" customFormat="1" ht="120" customHeight="1">
      <c r="A15" s="294" t="s">
        <v>231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295"/>
      <c r="S15" s="21"/>
    </row>
    <row r="16" spans="1:19" s="20" customFormat="1" ht="30.75" customHeight="1">
      <c r="A16" s="61"/>
      <c r="B16" s="62"/>
      <c r="C16" s="62"/>
      <c r="D16" s="62"/>
      <c r="E16" s="62"/>
      <c r="F16" s="62"/>
      <c r="G16" s="62"/>
      <c r="H16" s="23"/>
      <c r="I16" s="23"/>
      <c r="J16" s="23"/>
      <c r="K16" s="23"/>
      <c r="L16" s="23"/>
      <c r="M16" s="290" t="s">
        <v>118</v>
      </c>
      <c r="N16" s="290"/>
      <c r="O16" s="290"/>
      <c r="P16" s="290"/>
      <c r="Q16" s="290"/>
      <c r="R16" s="291"/>
      <c r="S16" s="21"/>
    </row>
    <row r="17" spans="1:19" s="20" customFormat="1" ht="16.5" customHeight="1">
      <c r="A17" s="64"/>
      <c r="B17" s="23" t="s">
        <v>117</v>
      </c>
      <c r="C17" s="23"/>
      <c r="D17" s="23"/>
      <c r="E17" s="23"/>
      <c r="F17" s="23"/>
      <c r="G17" s="23"/>
      <c r="H17" s="23" t="s">
        <v>116</v>
      </c>
      <c r="I17" s="23"/>
      <c r="J17" s="23"/>
      <c r="K17" s="23"/>
      <c r="L17" s="23"/>
      <c r="M17" s="23" t="s">
        <v>115</v>
      </c>
      <c r="N17" s="23"/>
      <c r="O17" s="23"/>
      <c r="P17" s="23"/>
      <c r="Q17" s="23"/>
      <c r="R17" s="63"/>
      <c r="S17" s="21"/>
    </row>
  </sheetData>
  <sheetProtection password="CD1E" sheet="1" objects="1" scenarios="1"/>
  <mergeCells count="76">
    <mergeCell ref="M16:R16"/>
    <mergeCell ref="A8:D8"/>
    <mergeCell ref="E8:F8"/>
    <mergeCell ref="G8:H8"/>
    <mergeCell ref="K8:M8"/>
    <mergeCell ref="N8:O8"/>
    <mergeCell ref="Q8:R8"/>
    <mergeCell ref="A14:R14"/>
    <mergeCell ref="A15:R15"/>
    <mergeCell ref="E11:F11"/>
    <mergeCell ref="G11:H11"/>
    <mergeCell ref="K11:M11"/>
    <mergeCell ref="N11:O11"/>
    <mergeCell ref="Q11:R11"/>
    <mergeCell ref="A10:D10"/>
    <mergeCell ref="E10:F10"/>
    <mergeCell ref="Q7:R7"/>
    <mergeCell ref="A6:D6"/>
    <mergeCell ref="E6:F6"/>
    <mergeCell ref="G6:H6"/>
    <mergeCell ref="K6:M6"/>
    <mergeCell ref="N6:O6"/>
    <mergeCell ref="Q6:R6"/>
    <mergeCell ref="A7:D7"/>
    <mergeCell ref="E7:F7"/>
    <mergeCell ref="G7:H7"/>
    <mergeCell ref="K7:M7"/>
    <mergeCell ref="N7:O7"/>
    <mergeCell ref="G4:H4"/>
    <mergeCell ref="K4:M4"/>
    <mergeCell ref="N4:O4"/>
    <mergeCell ref="Q4:R4"/>
    <mergeCell ref="A5:D5"/>
    <mergeCell ref="E5:F5"/>
    <mergeCell ref="G5:H5"/>
    <mergeCell ref="K5:M5"/>
    <mergeCell ref="N5:O5"/>
    <mergeCell ref="Q5:R5"/>
    <mergeCell ref="A3:D3"/>
    <mergeCell ref="E3:F3"/>
    <mergeCell ref="G3:H3"/>
    <mergeCell ref="K3:M3"/>
    <mergeCell ref="N3:O3"/>
    <mergeCell ref="Q3:R3"/>
    <mergeCell ref="A4:D4"/>
    <mergeCell ref="E4:F4"/>
    <mergeCell ref="A13:D13"/>
    <mergeCell ref="E13:F13"/>
    <mergeCell ref="G13:H13"/>
    <mergeCell ref="K13:M13"/>
    <mergeCell ref="N13:O13"/>
    <mergeCell ref="Q13:R13"/>
    <mergeCell ref="A12:D12"/>
    <mergeCell ref="E12:F12"/>
    <mergeCell ref="G12:H12"/>
    <mergeCell ref="K12:M12"/>
    <mergeCell ref="N12:O12"/>
    <mergeCell ref="Q12:R12"/>
    <mergeCell ref="A11:D11"/>
    <mergeCell ref="G10:H10"/>
    <mergeCell ref="K10:M10"/>
    <mergeCell ref="N10:O10"/>
    <mergeCell ref="Q10:R10"/>
    <mergeCell ref="A9:D9"/>
    <mergeCell ref="E9:F9"/>
    <mergeCell ref="G9:H9"/>
    <mergeCell ref="K9:M9"/>
    <mergeCell ref="N9:O9"/>
    <mergeCell ref="Q9:R9"/>
    <mergeCell ref="A1:R1"/>
    <mergeCell ref="A2:D2"/>
    <mergeCell ref="E2:F2"/>
    <mergeCell ref="G2:H2"/>
    <mergeCell ref="K2:M2"/>
    <mergeCell ref="N2:O2"/>
    <mergeCell ref="Q2:R2"/>
  </mergeCells>
  <dataValidations count="2">
    <dataValidation type="list" allowBlank="1" showInputMessage="1" showErrorMessage="1" sqref="K3:M13">
      <formula1>"Ипотека, Потребительский,Автокредит, Кредитная карта"</formula1>
    </dataValidation>
    <dataValidation type="list" allowBlank="1" showInputMessage="1" showErrorMessage="1" sqref="J3:J13">
      <formula1>"RUR,USD, EUR"</formula1>
    </dataValidation>
  </dataValidations>
  <pageMargins left="0.7" right="0.7" top="0.75" bottom="0.75" header="0.3" footer="0.3"/>
  <pageSetup paperSize="9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/>
  <dimension ref="A1:IC79"/>
  <sheetViews>
    <sheetView zoomScaleNormal="100" zoomScaleSheetLayoutView="100" workbookViewId="0">
      <selection activeCell="BU21" sqref="BU21:CI23"/>
    </sheetView>
  </sheetViews>
  <sheetFormatPr defaultColWidth="0" defaultRowHeight="12.75" zeroHeight="1"/>
  <cols>
    <col min="1" max="101" width="0.85546875" style="4" customWidth="1"/>
    <col min="102" max="102" width="1.42578125" style="4" customWidth="1"/>
    <col min="103" max="132" width="0.85546875" style="4" customWidth="1"/>
    <col min="133" max="237" width="0" style="4" hidden="1" customWidth="1"/>
    <col min="238" max="16384" width="9.140625" style="4" hidden="1"/>
  </cols>
  <sheetData>
    <row r="1" spans="1:132" s="3" customFormat="1" ht="24" customHeight="1">
      <c r="A1" s="409" t="s">
        <v>21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409"/>
      <c r="BM1" s="409"/>
      <c r="BN1" s="409"/>
      <c r="BO1" s="409"/>
      <c r="BP1" s="409"/>
      <c r="BQ1" s="409"/>
      <c r="BR1" s="409"/>
      <c r="BS1" s="409"/>
      <c r="BT1" s="409"/>
      <c r="BU1" s="409"/>
      <c r="BV1" s="409"/>
      <c r="BW1" s="409"/>
      <c r="BX1" s="409"/>
      <c r="BY1" s="409"/>
      <c r="BZ1" s="409"/>
      <c r="CA1" s="409"/>
      <c r="CB1" s="409"/>
      <c r="CC1" s="409"/>
      <c r="CD1" s="409"/>
      <c r="CE1" s="409"/>
      <c r="CF1" s="409"/>
      <c r="CG1" s="409"/>
      <c r="CH1" s="409"/>
      <c r="CI1" s="409"/>
      <c r="CJ1" s="409"/>
      <c r="CK1" s="409"/>
      <c r="CL1" s="409"/>
      <c r="CM1" s="409"/>
      <c r="CN1" s="409"/>
      <c r="CO1" s="409"/>
      <c r="CP1" s="409"/>
      <c r="CQ1" s="409"/>
      <c r="CR1" s="409"/>
      <c r="CS1" s="409"/>
      <c r="CT1" s="409"/>
      <c r="CU1" s="409"/>
      <c r="CV1" s="409"/>
      <c r="CW1" s="409"/>
      <c r="CX1" s="409"/>
    </row>
    <row r="2" spans="1:132" s="3" customFormat="1" ht="15">
      <c r="A2" s="409" t="s">
        <v>111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9"/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9"/>
      <c r="BF2" s="409"/>
      <c r="BG2" s="409"/>
      <c r="BH2" s="409"/>
      <c r="BI2" s="409"/>
      <c r="BJ2" s="409"/>
      <c r="BK2" s="409"/>
      <c r="BL2" s="409"/>
      <c r="BM2" s="409"/>
      <c r="BN2" s="409"/>
      <c r="BO2" s="409"/>
      <c r="BP2" s="409"/>
      <c r="BQ2" s="409"/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/>
      <c r="CC2" s="409"/>
      <c r="CD2" s="409"/>
      <c r="CE2" s="409"/>
      <c r="CF2" s="409"/>
      <c r="CG2" s="409"/>
      <c r="CH2" s="409"/>
      <c r="CI2" s="409"/>
      <c r="CJ2" s="409"/>
      <c r="CK2" s="409"/>
      <c r="CL2" s="409"/>
      <c r="CM2" s="409"/>
      <c r="CN2" s="409"/>
      <c r="CO2" s="409"/>
      <c r="CP2" s="409"/>
      <c r="CQ2" s="409"/>
      <c r="CR2" s="409"/>
      <c r="CS2" s="409"/>
      <c r="CT2" s="409"/>
      <c r="CU2" s="409"/>
      <c r="CV2" s="409"/>
      <c r="CW2" s="409"/>
      <c r="CX2" s="409"/>
    </row>
    <row r="3" spans="1:132" ht="24" customHeight="1"/>
    <row r="4" spans="1:132" s="5" customFormat="1" ht="15">
      <c r="A4" s="410" t="s">
        <v>17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0"/>
      <c r="AQ4" s="410"/>
      <c r="AR4" s="410"/>
      <c r="AS4" s="410"/>
      <c r="AT4" s="410"/>
      <c r="AU4" s="410"/>
      <c r="AV4" s="410"/>
      <c r="AW4" s="410"/>
      <c r="AX4" s="410"/>
      <c r="AY4" s="410"/>
      <c r="AZ4" s="410"/>
      <c r="BA4" s="410"/>
      <c r="BB4" s="410"/>
      <c r="BC4" s="410"/>
      <c r="BD4" s="410"/>
      <c r="BE4" s="410"/>
      <c r="BF4" s="410"/>
      <c r="BG4" s="410"/>
      <c r="BH4" s="410"/>
      <c r="BI4" s="410"/>
      <c r="BJ4" s="410"/>
      <c r="BK4" s="410"/>
      <c r="BL4" s="410"/>
      <c r="BM4" s="410"/>
      <c r="BN4" s="410"/>
      <c r="BO4" s="410"/>
      <c r="BP4" s="410"/>
      <c r="BQ4" s="410"/>
      <c r="BR4" s="410"/>
      <c r="BS4" s="410"/>
      <c r="BT4" s="410"/>
      <c r="BU4" s="410"/>
      <c r="BV4" s="410"/>
      <c r="BW4" s="410"/>
      <c r="BX4" s="410"/>
      <c r="BY4" s="410"/>
      <c r="BZ4" s="410"/>
      <c r="CA4" s="410"/>
      <c r="CB4" s="410"/>
      <c r="CC4" s="55"/>
    </row>
    <row r="5" spans="1:132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8"/>
      <c r="W5" s="58"/>
      <c r="X5" s="5"/>
      <c r="Y5" s="5"/>
      <c r="Z5" s="5"/>
      <c r="AA5" s="56" t="s">
        <v>18</v>
      </c>
      <c r="AB5" s="5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  <c r="AS5" s="411"/>
      <c r="AT5" s="412">
        <v>20</v>
      </c>
      <c r="AU5" s="412"/>
      <c r="AV5" s="412"/>
      <c r="AW5" s="412"/>
      <c r="AX5" s="413"/>
      <c r="AY5" s="413"/>
      <c r="AZ5" s="413"/>
      <c r="BA5" s="413"/>
      <c r="BB5" s="5" t="s">
        <v>20</v>
      </c>
      <c r="BC5" s="58"/>
      <c r="BD5" s="5"/>
      <c r="BE5" s="58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414" t="s">
        <v>0</v>
      </c>
      <c r="CD5" s="415"/>
      <c r="CE5" s="415"/>
      <c r="CF5" s="415"/>
      <c r="CG5" s="415"/>
      <c r="CH5" s="415"/>
      <c r="CI5" s="415"/>
      <c r="CJ5" s="415"/>
      <c r="CK5" s="415"/>
      <c r="CL5" s="415"/>
      <c r="CM5" s="415"/>
      <c r="CN5" s="415"/>
      <c r="CO5" s="415"/>
      <c r="CP5" s="415"/>
      <c r="CQ5" s="415"/>
      <c r="CR5" s="415"/>
      <c r="CS5" s="415"/>
      <c r="CT5" s="415"/>
      <c r="CU5" s="415"/>
      <c r="CV5" s="415"/>
      <c r="CW5" s="415"/>
      <c r="CX5" s="416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</row>
    <row r="6" spans="1:132" s="6" customFormat="1" ht="12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7" t="s">
        <v>3</v>
      </c>
      <c r="CB6" s="58"/>
      <c r="CC6" s="417" t="s">
        <v>1</v>
      </c>
      <c r="CD6" s="418"/>
      <c r="CE6" s="418"/>
      <c r="CF6" s="418"/>
      <c r="CG6" s="418"/>
      <c r="CH6" s="418"/>
      <c r="CI6" s="418"/>
      <c r="CJ6" s="418"/>
      <c r="CK6" s="418"/>
      <c r="CL6" s="418"/>
      <c r="CM6" s="418"/>
      <c r="CN6" s="418"/>
      <c r="CO6" s="418"/>
      <c r="CP6" s="418"/>
      <c r="CQ6" s="418"/>
      <c r="CR6" s="418"/>
      <c r="CS6" s="418"/>
      <c r="CT6" s="418"/>
      <c r="CU6" s="418"/>
      <c r="CV6" s="418"/>
      <c r="CW6" s="418"/>
      <c r="CX6" s="419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</row>
    <row r="7" spans="1:132" s="6" customFormat="1" ht="12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7" t="s">
        <v>4</v>
      </c>
      <c r="CB7" s="58"/>
      <c r="CC7" s="420">
        <v>1</v>
      </c>
      <c r="CD7" s="421"/>
      <c r="CE7" s="421"/>
      <c r="CF7" s="421"/>
      <c r="CG7" s="421"/>
      <c r="CH7" s="421"/>
      <c r="CI7" s="422"/>
      <c r="CJ7" s="423">
        <v>4</v>
      </c>
      <c r="CK7" s="421"/>
      <c r="CL7" s="421"/>
      <c r="CM7" s="421"/>
      <c r="CN7" s="421"/>
      <c r="CO7" s="421"/>
      <c r="CP7" s="421"/>
      <c r="CQ7" s="422"/>
      <c r="CR7" s="424">
        <v>2020</v>
      </c>
      <c r="CS7" s="425"/>
      <c r="CT7" s="425"/>
      <c r="CU7" s="425"/>
      <c r="CV7" s="425"/>
      <c r="CW7" s="425"/>
      <c r="CX7" s="426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</row>
    <row r="8" spans="1:132" s="6" customFormat="1" ht="12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393">
        <f>IFERROR(РасшифровкиДата1!J3,"")</f>
        <v>0</v>
      </c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3"/>
      <c r="AD8" s="393"/>
      <c r="AE8" s="393"/>
      <c r="AF8" s="393"/>
      <c r="AG8" s="393"/>
      <c r="AH8" s="393"/>
      <c r="AI8" s="393"/>
      <c r="AJ8" s="393"/>
      <c r="AK8" s="393"/>
      <c r="AL8" s="393"/>
      <c r="AM8" s="393"/>
      <c r="AN8" s="393"/>
      <c r="AO8" s="393"/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3"/>
      <c r="BK8" s="393"/>
      <c r="BL8" s="393"/>
      <c r="BM8" s="393"/>
      <c r="BN8" s="393"/>
      <c r="BO8" s="393"/>
      <c r="BP8" s="393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7" t="s">
        <v>5</v>
      </c>
      <c r="CB8" s="58"/>
      <c r="CC8" s="394"/>
      <c r="CD8" s="318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95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</row>
    <row r="9" spans="1:132" s="6" customFormat="1" ht="12">
      <c r="A9" s="58" t="s">
        <v>10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7" t="s">
        <v>6</v>
      </c>
      <c r="CB9" s="58"/>
      <c r="CC9" s="396">
        <f>IFERROR(РасшифровкиДата1!R3,"")</f>
        <v>0</v>
      </c>
      <c r="CD9" s="397"/>
      <c r="CE9" s="397"/>
      <c r="CF9" s="397"/>
      <c r="CG9" s="397"/>
      <c r="CH9" s="397"/>
      <c r="CI9" s="397"/>
      <c r="CJ9" s="397"/>
      <c r="CK9" s="397"/>
      <c r="CL9" s="397"/>
      <c r="CM9" s="397"/>
      <c r="CN9" s="397"/>
      <c r="CO9" s="397"/>
      <c r="CP9" s="397"/>
      <c r="CQ9" s="397"/>
      <c r="CR9" s="397"/>
      <c r="CS9" s="397"/>
      <c r="CT9" s="397"/>
      <c r="CU9" s="397"/>
      <c r="CV9" s="397"/>
      <c r="CW9" s="397"/>
      <c r="CX9" s="39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</row>
    <row r="10" spans="1:132" s="6" customFormat="1" ht="12" customHeight="1">
      <c r="A10" s="7" t="s">
        <v>13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57" t="s">
        <v>11</v>
      </c>
      <c r="CB10" s="58"/>
      <c r="CC10" s="399">
        <f>IFERROR(РасшифровкиДата1!F6,"")</f>
        <v>0</v>
      </c>
      <c r="CD10" s="400"/>
      <c r="CE10" s="400"/>
      <c r="CF10" s="400"/>
      <c r="CG10" s="400"/>
      <c r="CH10" s="400"/>
      <c r="CI10" s="400"/>
      <c r="CJ10" s="400"/>
      <c r="CK10" s="400"/>
      <c r="CL10" s="400"/>
      <c r="CM10" s="400"/>
      <c r="CN10" s="400"/>
      <c r="CO10" s="400"/>
      <c r="CP10" s="400"/>
      <c r="CQ10" s="400"/>
      <c r="CR10" s="400"/>
      <c r="CS10" s="400"/>
      <c r="CT10" s="400"/>
      <c r="CU10" s="400"/>
      <c r="CV10" s="400"/>
      <c r="CW10" s="400"/>
      <c r="CX10" s="401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</row>
    <row r="11" spans="1:132" s="6" customFormat="1" ht="12" customHeight="1">
      <c r="A11" s="7" t="s">
        <v>14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392">
        <f>IFERROR(РасшифровкиДата1!N6,"")</f>
        <v>0</v>
      </c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2"/>
      <c r="AM11" s="392"/>
      <c r="AN11" s="392"/>
      <c r="AO11" s="392"/>
      <c r="AP11" s="392"/>
      <c r="AQ11" s="392"/>
      <c r="AR11" s="392"/>
      <c r="AS11" s="392"/>
      <c r="AT11" s="392"/>
      <c r="AU11" s="392"/>
      <c r="AV11" s="392"/>
      <c r="AW11" s="392"/>
      <c r="AX11" s="392"/>
      <c r="AY11" s="392"/>
      <c r="AZ11" s="392"/>
      <c r="BA11" s="392"/>
      <c r="BB11" s="392"/>
      <c r="BC11" s="392"/>
      <c r="BD11" s="392"/>
      <c r="BE11" s="392"/>
      <c r="BF11" s="392"/>
      <c r="BG11" s="392"/>
      <c r="BH11" s="392"/>
      <c r="BI11" s="392"/>
      <c r="BJ11" s="392"/>
      <c r="BK11" s="392"/>
      <c r="BL11" s="392"/>
      <c r="BM11" s="392"/>
      <c r="BN11" s="392"/>
      <c r="BO11" s="392"/>
      <c r="BP11" s="392"/>
      <c r="BQ11" s="392"/>
      <c r="BR11" s="392"/>
      <c r="BS11" s="392"/>
      <c r="BT11" s="9"/>
      <c r="BU11" s="9"/>
      <c r="BV11" s="9"/>
      <c r="BW11" s="9"/>
      <c r="BX11" s="9"/>
      <c r="BY11" s="9"/>
      <c r="BZ11" s="9"/>
      <c r="CA11" s="57" t="s">
        <v>12</v>
      </c>
      <c r="CB11" s="58"/>
      <c r="CC11" s="402"/>
      <c r="CD11" s="403"/>
      <c r="CE11" s="403"/>
      <c r="CF11" s="403"/>
      <c r="CG11" s="403"/>
      <c r="CH11" s="403"/>
      <c r="CI11" s="403"/>
      <c r="CJ11" s="403"/>
      <c r="CK11" s="403"/>
      <c r="CL11" s="403"/>
      <c r="CM11" s="403"/>
      <c r="CN11" s="403"/>
      <c r="CO11" s="403"/>
      <c r="CP11" s="403"/>
      <c r="CQ11" s="403"/>
      <c r="CR11" s="403"/>
      <c r="CS11" s="403"/>
      <c r="CT11" s="403"/>
      <c r="CU11" s="403"/>
      <c r="CV11" s="403"/>
      <c r="CW11" s="403"/>
      <c r="CX11" s="404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</row>
    <row r="12" spans="1:132" s="6" customFormat="1" ht="12" customHeight="1">
      <c r="A12" s="58" t="s">
        <v>15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337"/>
      <c r="BB12" s="337"/>
      <c r="BC12" s="337"/>
      <c r="BD12" s="337"/>
      <c r="BE12" s="337"/>
      <c r="BF12" s="337"/>
      <c r="BG12" s="337"/>
      <c r="BH12" s="337"/>
      <c r="BI12" s="337"/>
      <c r="BJ12" s="337"/>
      <c r="BK12" s="337"/>
      <c r="BL12" s="337"/>
      <c r="BM12" s="337"/>
      <c r="BN12" s="337"/>
      <c r="BO12" s="337"/>
      <c r="BP12" s="337"/>
      <c r="BQ12" s="337"/>
      <c r="BR12" s="337"/>
      <c r="BS12" s="337"/>
      <c r="BT12" s="337"/>
      <c r="BU12" s="337"/>
      <c r="BV12" s="337"/>
      <c r="BW12" s="337"/>
      <c r="BX12" s="337"/>
      <c r="BY12" s="337"/>
      <c r="BZ12" s="9"/>
      <c r="CA12" s="9"/>
      <c r="CB12" s="58"/>
      <c r="CC12" s="405"/>
      <c r="CD12" s="354"/>
      <c r="CE12" s="354"/>
      <c r="CF12" s="354"/>
      <c r="CG12" s="354"/>
      <c r="CH12" s="354"/>
      <c r="CI12" s="354"/>
      <c r="CJ12" s="354"/>
      <c r="CK12" s="354"/>
      <c r="CL12" s="354"/>
      <c r="CM12" s="355"/>
      <c r="CN12" s="353"/>
      <c r="CO12" s="354"/>
      <c r="CP12" s="354"/>
      <c r="CQ12" s="354"/>
      <c r="CR12" s="354"/>
      <c r="CS12" s="354"/>
      <c r="CT12" s="354"/>
      <c r="CU12" s="354"/>
      <c r="CV12" s="354"/>
      <c r="CW12" s="354"/>
      <c r="CX12" s="407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</row>
    <row r="13" spans="1:132" s="6" customFormat="1" ht="12">
      <c r="A13" s="337" t="s">
        <v>198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10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7" t="s">
        <v>7</v>
      </c>
      <c r="CB13" s="58"/>
      <c r="CC13" s="406"/>
      <c r="CD13" s="302"/>
      <c r="CE13" s="302"/>
      <c r="CF13" s="302"/>
      <c r="CG13" s="302"/>
      <c r="CH13" s="302"/>
      <c r="CI13" s="302"/>
      <c r="CJ13" s="302"/>
      <c r="CK13" s="302"/>
      <c r="CL13" s="302"/>
      <c r="CM13" s="333"/>
      <c r="CN13" s="332"/>
      <c r="CO13" s="302"/>
      <c r="CP13" s="302"/>
      <c r="CQ13" s="302"/>
      <c r="CR13" s="302"/>
      <c r="CS13" s="302"/>
      <c r="CT13" s="302"/>
      <c r="CU13" s="302"/>
      <c r="CV13" s="302"/>
      <c r="CW13" s="302"/>
      <c r="CX13" s="40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</row>
    <row r="14" spans="1:132" s="6" customFormat="1" thickBot="1">
      <c r="A14" s="58" t="s">
        <v>112</v>
      </c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388" t="s">
        <v>113</v>
      </c>
      <c r="W14" s="388"/>
      <c r="X14" s="388"/>
      <c r="Y14" s="388"/>
      <c r="Z14" s="388"/>
      <c r="AA14" s="388"/>
      <c r="AB14" s="388"/>
      <c r="AC14" s="388"/>
      <c r="AD14" s="388"/>
      <c r="AE14" s="38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7" t="s">
        <v>8</v>
      </c>
      <c r="CB14" s="58"/>
      <c r="CC14" s="389" t="s">
        <v>2</v>
      </c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90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</row>
    <row r="15" spans="1:132" s="6" customFormat="1" ht="14.25" customHeight="1">
      <c r="A15" s="58" t="s">
        <v>16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1"/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1"/>
      <c r="BY15" s="391"/>
      <c r="BZ15" s="391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</row>
    <row r="16" spans="1:132" s="6" customFormat="1" ht="12">
      <c r="A16" s="392">
        <f>IFERROR(РасшифровкиДата1!J5,"")</f>
        <v>0</v>
      </c>
      <c r="B16" s="392"/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2"/>
      <c r="AJ16" s="392"/>
      <c r="AK16" s="392"/>
      <c r="AL16" s="392"/>
      <c r="AM16" s="392"/>
      <c r="AN16" s="392"/>
      <c r="AO16" s="392"/>
      <c r="AP16" s="392"/>
      <c r="AQ16" s="392"/>
      <c r="AR16" s="392"/>
      <c r="AS16" s="392"/>
      <c r="AT16" s="392"/>
      <c r="AU16" s="392"/>
      <c r="AV16" s="392"/>
      <c r="AW16" s="392"/>
      <c r="AX16" s="392"/>
      <c r="AY16" s="392"/>
      <c r="AZ16" s="392"/>
      <c r="BA16" s="392"/>
      <c r="BB16" s="392"/>
      <c r="BC16" s="392"/>
      <c r="BD16" s="392"/>
      <c r="BE16" s="392"/>
      <c r="BF16" s="392"/>
      <c r="BG16" s="392"/>
      <c r="BH16" s="392"/>
      <c r="BI16" s="392"/>
      <c r="BJ16" s="392"/>
      <c r="BK16" s="392"/>
      <c r="BL16" s="392"/>
      <c r="BM16" s="392"/>
      <c r="BN16" s="392"/>
      <c r="BO16" s="392"/>
      <c r="BP16" s="392"/>
      <c r="BQ16" s="392"/>
      <c r="BR16" s="392"/>
      <c r="BS16" s="392"/>
      <c r="BT16" s="392"/>
      <c r="BU16" s="392"/>
      <c r="BV16" s="392"/>
      <c r="BW16" s="392"/>
      <c r="BX16" s="392"/>
      <c r="BY16" s="392"/>
      <c r="BZ16" s="392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</row>
    <row r="17" spans="1:132" ht="24" customHeight="1">
      <c r="BO17" s="11"/>
    </row>
    <row r="18" spans="1:132" s="6" customFormat="1" ht="20.100000000000001" customHeight="1">
      <c r="A18" s="360" t="s">
        <v>63</v>
      </c>
      <c r="B18" s="361"/>
      <c r="C18" s="361"/>
      <c r="D18" s="361"/>
      <c r="E18" s="361"/>
      <c r="F18" s="361"/>
      <c r="G18" s="361"/>
      <c r="H18" s="361"/>
      <c r="I18" s="361"/>
      <c r="J18" s="362"/>
      <c r="K18" s="369" t="s">
        <v>64</v>
      </c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1"/>
      <c r="AY18" s="369" t="s">
        <v>66</v>
      </c>
      <c r="AZ18" s="370"/>
      <c r="BA18" s="370"/>
      <c r="BB18" s="370"/>
      <c r="BC18" s="370"/>
      <c r="BD18" s="370"/>
      <c r="BE18" s="371"/>
      <c r="BF18" s="378">
        <f>DATE(CR7,CJ7,CC7)</f>
        <v>43922</v>
      </c>
      <c r="BG18" s="379"/>
      <c r="BH18" s="379"/>
      <c r="BI18" s="379"/>
      <c r="BJ18" s="379"/>
      <c r="BK18" s="379"/>
      <c r="BL18" s="379"/>
      <c r="BM18" s="379"/>
      <c r="BN18" s="379"/>
      <c r="BO18" s="379"/>
      <c r="BP18" s="379"/>
      <c r="BQ18" s="379"/>
      <c r="BR18" s="379"/>
      <c r="BS18" s="379"/>
      <c r="BT18" s="380"/>
      <c r="BU18" s="378">
        <f>EDATE(BF18+1,-3)-1</f>
        <v>43831</v>
      </c>
      <c r="BV18" s="379"/>
      <c r="BW18" s="379"/>
      <c r="BX18" s="379"/>
      <c r="BY18" s="379"/>
      <c r="BZ18" s="379"/>
      <c r="CA18" s="379"/>
      <c r="CB18" s="379"/>
      <c r="CC18" s="379"/>
      <c r="CD18" s="379"/>
      <c r="CE18" s="379"/>
      <c r="CF18" s="379"/>
      <c r="CG18" s="379"/>
      <c r="CH18" s="379"/>
      <c r="CI18" s="380"/>
      <c r="CJ18" s="378">
        <f t="shared" ref="CJ18" si="0">EDATE(BU18+1,-3)-1</f>
        <v>43739</v>
      </c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80"/>
      <c r="CY18" s="378">
        <f t="shared" ref="CY18" si="1">EDATE(CJ18+1,-3)-1</f>
        <v>43647</v>
      </c>
      <c r="CZ18" s="379"/>
      <c r="DA18" s="379"/>
      <c r="DB18" s="379"/>
      <c r="DC18" s="379"/>
      <c r="DD18" s="379"/>
      <c r="DE18" s="379"/>
      <c r="DF18" s="379"/>
      <c r="DG18" s="379"/>
      <c r="DH18" s="379"/>
      <c r="DI18" s="379"/>
      <c r="DJ18" s="379"/>
      <c r="DK18" s="379"/>
      <c r="DL18" s="379"/>
      <c r="DM18" s="380"/>
      <c r="DN18" s="378">
        <f t="shared" ref="DN18" si="2">EDATE(CY18+1,-3)-1</f>
        <v>43556</v>
      </c>
      <c r="DO18" s="379"/>
      <c r="DP18" s="379"/>
      <c r="DQ18" s="379"/>
      <c r="DR18" s="379"/>
      <c r="DS18" s="379"/>
      <c r="DT18" s="379"/>
      <c r="DU18" s="379"/>
      <c r="DV18" s="379"/>
      <c r="DW18" s="379"/>
      <c r="DX18" s="379"/>
      <c r="DY18" s="379"/>
      <c r="DZ18" s="379"/>
      <c r="EA18" s="379"/>
      <c r="EB18" s="380"/>
    </row>
    <row r="19" spans="1:132" s="6" customFormat="1" ht="12" customHeight="1">
      <c r="A19" s="363"/>
      <c r="B19" s="364"/>
      <c r="C19" s="364"/>
      <c r="D19" s="364"/>
      <c r="E19" s="364"/>
      <c r="F19" s="364"/>
      <c r="G19" s="364"/>
      <c r="H19" s="364"/>
      <c r="I19" s="364"/>
      <c r="J19" s="365"/>
      <c r="K19" s="372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  <c r="AX19" s="374"/>
      <c r="AY19" s="372"/>
      <c r="AZ19" s="373"/>
      <c r="BA19" s="373"/>
      <c r="BB19" s="373"/>
      <c r="BC19" s="373"/>
      <c r="BD19" s="373"/>
      <c r="BE19" s="374"/>
      <c r="BF19" s="381"/>
      <c r="BG19" s="382"/>
      <c r="BH19" s="382"/>
      <c r="BI19" s="382"/>
      <c r="BJ19" s="382"/>
      <c r="BK19" s="382"/>
      <c r="BL19" s="382"/>
      <c r="BM19" s="382"/>
      <c r="BN19" s="382"/>
      <c r="BO19" s="382"/>
      <c r="BP19" s="382"/>
      <c r="BQ19" s="382"/>
      <c r="BR19" s="382"/>
      <c r="BS19" s="382"/>
      <c r="BT19" s="383"/>
      <c r="BU19" s="381"/>
      <c r="BV19" s="382"/>
      <c r="BW19" s="382"/>
      <c r="BX19" s="382"/>
      <c r="BY19" s="382"/>
      <c r="BZ19" s="382"/>
      <c r="CA19" s="382"/>
      <c r="CB19" s="382"/>
      <c r="CC19" s="382"/>
      <c r="CD19" s="382"/>
      <c r="CE19" s="382"/>
      <c r="CF19" s="382"/>
      <c r="CG19" s="382"/>
      <c r="CH19" s="382"/>
      <c r="CI19" s="383"/>
      <c r="CJ19" s="381"/>
      <c r="CK19" s="382"/>
      <c r="CL19" s="382"/>
      <c r="CM19" s="382"/>
      <c r="CN19" s="382"/>
      <c r="CO19" s="382"/>
      <c r="CP19" s="382"/>
      <c r="CQ19" s="382"/>
      <c r="CR19" s="382"/>
      <c r="CS19" s="382"/>
      <c r="CT19" s="382"/>
      <c r="CU19" s="382"/>
      <c r="CV19" s="382"/>
      <c r="CW19" s="382"/>
      <c r="CX19" s="383"/>
      <c r="CY19" s="381"/>
      <c r="CZ19" s="382"/>
      <c r="DA19" s="382"/>
      <c r="DB19" s="382"/>
      <c r="DC19" s="382"/>
      <c r="DD19" s="382"/>
      <c r="DE19" s="382"/>
      <c r="DF19" s="382"/>
      <c r="DG19" s="382"/>
      <c r="DH19" s="382"/>
      <c r="DI19" s="382"/>
      <c r="DJ19" s="382"/>
      <c r="DK19" s="382"/>
      <c r="DL19" s="382"/>
      <c r="DM19" s="383"/>
      <c r="DN19" s="381"/>
      <c r="DO19" s="382"/>
      <c r="DP19" s="382"/>
      <c r="DQ19" s="382"/>
      <c r="DR19" s="382"/>
      <c r="DS19" s="382"/>
      <c r="DT19" s="382"/>
      <c r="DU19" s="382"/>
      <c r="DV19" s="382"/>
      <c r="DW19" s="382"/>
      <c r="DX19" s="382"/>
      <c r="DY19" s="382"/>
      <c r="DZ19" s="382"/>
      <c r="EA19" s="382"/>
      <c r="EB19" s="383"/>
    </row>
    <row r="20" spans="1:132" s="6" customFormat="1" ht="7.5" customHeight="1">
      <c r="A20" s="366"/>
      <c r="B20" s="367"/>
      <c r="C20" s="367"/>
      <c r="D20" s="367"/>
      <c r="E20" s="367"/>
      <c r="F20" s="367"/>
      <c r="G20" s="367"/>
      <c r="H20" s="367"/>
      <c r="I20" s="367"/>
      <c r="J20" s="368"/>
      <c r="K20" s="375"/>
      <c r="L20" s="376"/>
      <c r="M20" s="376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6"/>
      <c r="AK20" s="376"/>
      <c r="AL20" s="376"/>
      <c r="AM20" s="376"/>
      <c r="AN20" s="376"/>
      <c r="AO20" s="376"/>
      <c r="AP20" s="376"/>
      <c r="AQ20" s="376"/>
      <c r="AR20" s="376"/>
      <c r="AS20" s="376"/>
      <c r="AT20" s="376"/>
      <c r="AU20" s="376"/>
      <c r="AV20" s="376"/>
      <c r="AW20" s="376"/>
      <c r="AX20" s="377"/>
      <c r="AY20" s="375"/>
      <c r="AZ20" s="376"/>
      <c r="BA20" s="376"/>
      <c r="BB20" s="376"/>
      <c r="BC20" s="376"/>
      <c r="BD20" s="376"/>
      <c r="BE20" s="377"/>
      <c r="BF20" s="381"/>
      <c r="BG20" s="382"/>
      <c r="BH20" s="382"/>
      <c r="BI20" s="382"/>
      <c r="BJ20" s="382"/>
      <c r="BK20" s="382"/>
      <c r="BL20" s="382"/>
      <c r="BM20" s="382"/>
      <c r="BN20" s="382"/>
      <c r="BO20" s="382"/>
      <c r="BP20" s="382"/>
      <c r="BQ20" s="382"/>
      <c r="BR20" s="382"/>
      <c r="BS20" s="382"/>
      <c r="BT20" s="383"/>
      <c r="BU20" s="381"/>
      <c r="BV20" s="382"/>
      <c r="BW20" s="382"/>
      <c r="BX20" s="382"/>
      <c r="BY20" s="382"/>
      <c r="BZ20" s="382"/>
      <c r="CA20" s="382"/>
      <c r="CB20" s="382"/>
      <c r="CC20" s="382"/>
      <c r="CD20" s="382"/>
      <c r="CE20" s="382"/>
      <c r="CF20" s="382"/>
      <c r="CG20" s="382"/>
      <c r="CH20" s="382"/>
      <c r="CI20" s="383"/>
      <c r="CJ20" s="381"/>
      <c r="CK20" s="382"/>
      <c r="CL20" s="382"/>
      <c r="CM20" s="382"/>
      <c r="CN20" s="382"/>
      <c r="CO20" s="382"/>
      <c r="CP20" s="382"/>
      <c r="CQ20" s="382"/>
      <c r="CR20" s="382"/>
      <c r="CS20" s="382"/>
      <c r="CT20" s="382"/>
      <c r="CU20" s="382"/>
      <c r="CV20" s="382"/>
      <c r="CW20" s="382"/>
      <c r="CX20" s="383"/>
      <c r="CY20" s="381"/>
      <c r="CZ20" s="382"/>
      <c r="DA20" s="382"/>
      <c r="DB20" s="382"/>
      <c r="DC20" s="382"/>
      <c r="DD20" s="382"/>
      <c r="DE20" s="382"/>
      <c r="DF20" s="382"/>
      <c r="DG20" s="382"/>
      <c r="DH20" s="382"/>
      <c r="DI20" s="382"/>
      <c r="DJ20" s="382"/>
      <c r="DK20" s="382"/>
      <c r="DL20" s="382"/>
      <c r="DM20" s="383"/>
      <c r="DN20" s="381"/>
      <c r="DO20" s="382"/>
      <c r="DP20" s="382"/>
      <c r="DQ20" s="382"/>
      <c r="DR20" s="382"/>
      <c r="DS20" s="382"/>
      <c r="DT20" s="382"/>
      <c r="DU20" s="382"/>
      <c r="DV20" s="382"/>
      <c r="DW20" s="382"/>
      <c r="DX20" s="382"/>
      <c r="DY20" s="382"/>
      <c r="DZ20" s="382"/>
      <c r="EA20" s="382"/>
      <c r="EB20" s="383"/>
    </row>
    <row r="21" spans="1:132" s="6" customFormat="1" ht="12">
      <c r="A21" s="353"/>
      <c r="B21" s="354"/>
      <c r="C21" s="354"/>
      <c r="D21" s="354"/>
      <c r="E21" s="354"/>
      <c r="F21" s="354"/>
      <c r="G21" s="354"/>
      <c r="H21" s="354"/>
      <c r="I21" s="354"/>
      <c r="J21" s="355"/>
      <c r="K21" s="356" t="s">
        <v>22</v>
      </c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3" t="s">
        <v>68</v>
      </c>
      <c r="AZ21" s="354"/>
      <c r="BA21" s="354"/>
      <c r="BB21" s="354"/>
      <c r="BC21" s="354"/>
      <c r="BD21" s="354"/>
      <c r="BE21" s="354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  <c r="BU21" s="321"/>
      <c r="BV21" s="321"/>
      <c r="BW21" s="321"/>
      <c r="BX21" s="321"/>
      <c r="BY21" s="321"/>
      <c r="BZ21" s="321"/>
      <c r="CA21" s="321"/>
      <c r="CB21" s="321"/>
      <c r="CC21" s="321"/>
      <c r="CD21" s="321"/>
      <c r="CE21" s="321"/>
      <c r="CF21" s="321"/>
      <c r="CG21" s="321"/>
      <c r="CH21" s="321"/>
      <c r="CI21" s="321"/>
      <c r="CJ21" s="321"/>
      <c r="CK21" s="321"/>
      <c r="CL21" s="321"/>
      <c r="CM21" s="321"/>
      <c r="CN21" s="321"/>
      <c r="CO21" s="321"/>
      <c r="CP21" s="321"/>
      <c r="CQ21" s="321"/>
      <c r="CR21" s="321"/>
      <c r="CS21" s="321"/>
      <c r="CT21" s="321"/>
      <c r="CU21" s="321"/>
      <c r="CV21" s="321"/>
      <c r="CW21" s="321"/>
      <c r="CX21" s="321"/>
      <c r="CY21" s="321"/>
      <c r="CZ21" s="321"/>
      <c r="DA21" s="321"/>
      <c r="DB21" s="321"/>
      <c r="DC21" s="321"/>
      <c r="DD21" s="321"/>
      <c r="DE21" s="321"/>
      <c r="DF21" s="321"/>
      <c r="DG21" s="321"/>
      <c r="DH21" s="321"/>
      <c r="DI21" s="321"/>
      <c r="DJ21" s="321"/>
      <c r="DK21" s="321"/>
      <c r="DL21" s="321"/>
      <c r="DM21" s="321"/>
      <c r="DN21" s="321"/>
      <c r="DO21" s="321"/>
      <c r="DP21" s="321"/>
      <c r="DQ21" s="321"/>
      <c r="DR21" s="321"/>
      <c r="DS21" s="321"/>
      <c r="DT21" s="321"/>
      <c r="DU21" s="321"/>
      <c r="DV21" s="321"/>
      <c r="DW21" s="321"/>
      <c r="DX21" s="321"/>
      <c r="DY21" s="321"/>
      <c r="DZ21" s="321"/>
      <c r="EA21" s="321"/>
      <c r="EB21" s="321"/>
    </row>
    <row r="22" spans="1:132" s="6" customFormat="1" ht="25.5" customHeight="1">
      <c r="A22" s="329"/>
      <c r="B22" s="330"/>
      <c r="C22" s="330"/>
      <c r="D22" s="330"/>
      <c r="E22" s="330"/>
      <c r="F22" s="330"/>
      <c r="G22" s="330"/>
      <c r="H22" s="330"/>
      <c r="I22" s="330"/>
      <c r="J22" s="331"/>
      <c r="K22" s="334" t="s">
        <v>23</v>
      </c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29"/>
      <c r="AZ22" s="330"/>
      <c r="BA22" s="330"/>
      <c r="BB22" s="330"/>
      <c r="BC22" s="330"/>
      <c r="BD22" s="330"/>
      <c r="BE22" s="330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  <c r="BU22" s="321"/>
      <c r="BV22" s="321"/>
      <c r="BW22" s="321"/>
      <c r="BX22" s="321"/>
      <c r="BY22" s="321"/>
      <c r="BZ22" s="321"/>
      <c r="CA22" s="321"/>
      <c r="CB22" s="321"/>
      <c r="CC22" s="321"/>
      <c r="CD22" s="321"/>
      <c r="CE22" s="321"/>
      <c r="CF22" s="321"/>
      <c r="CG22" s="321"/>
      <c r="CH22" s="321"/>
      <c r="CI22" s="321"/>
      <c r="CJ22" s="321"/>
      <c r="CK22" s="321"/>
      <c r="CL22" s="321"/>
      <c r="CM22" s="321"/>
      <c r="CN22" s="321"/>
      <c r="CO22" s="321"/>
      <c r="CP22" s="321"/>
      <c r="CQ22" s="321"/>
      <c r="CR22" s="321"/>
      <c r="CS22" s="321"/>
      <c r="CT22" s="321"/>
      <c r="CU22" s="321"/>
      <c r="CV22" s="321"/>
      <c r="CW22" s="321"/>
      <c r="CX22" s="321"/>
      <c r="CY22" s="321"/>
      <c r="CZ22" s="321"/>
      <c r="DA22" s="321"/>
      <c r="DB22" s="321"/>
      <c r="DC22" s="321"/>
      <c r="DD22" s="321"/>
      <c r="DE22" s="321"/>
      <c r="DF22" s="321"/>
      <c r="DG22" s="321"/>
      <c r="DH22" s="321"/>
      <c r="DI22" s="321"/>
      <c r="DJ22" s="321"/>
      <c r="DK22" s="321"/>
      <c r="DL22" s="321"/>
      <c r="DM22" s="321"/>
      <c r="DN22" s="321"/>
      <c r="DO22" s="321"/>
      <c r="DP22" s="321"/>
      <c r="DQ22" s="321"/>
      <c r="DR22" s="321"/>
      <c r="DS22" s="321"/>
      <c r="DT22" s="321"/>
      <c r="DU22" s="321"/>
      <c r="DV22" s="321"/>
      <c r="DW22" s="321"/>
      <c r="DX22" s="321"/>
      <c r="DY22" s="321"/>
      <c r="DZ22" s="321"/>
      <c r="EA22" s="321"/>
      <c r="EB22" s="321"/>
    </row>
    <row r="23" spans="1:132" s="6" customFormat="1" ht="15" customHeight="1">
      <c r="A23" s="332"/>
      <c r="B23" s="302"/>
      <c r="C23" s="302"/>
      <c r="D23" s="302"/>
      <c r="E23" s="302"/>
      <c r="F23" s="302"/>
      <c r="G23" s="302"/>
      <c r="H23" s="302"/>
      <c r="I23" s="302"/>
      <c r="J23" s="333"/>
      <c r="K23" s="12"/>
      <c r="L23" s="337" t="s">
        <v>24</v>
      </c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337"/>
      <c r="AM23" s="337"/>
      <c r="AN23" s="337"/>
      <c r="AO23" s="337"/>
      <c r="AP23" s="337"/>
      <c r="AQ23" s="337"/>
      <c r="AR23" s="337"/>
      <c r="AS23" s="337"/>
      <c r="AT23" s="337"/>
      <c r="AU23" s="337"/>
      <c r="AV23" s="337"/>
      <c r="AW23" s="337"/>
      <c r="AX23" s="337"/>
      <c r="AY23" s="332"/>
      <c r="AZ23" s="302"/>
      <c r="BA23" s="302"/>
      <c r="BB23" s="302"/>
      <c r="BC23" s="302"/>
      <c r="BD23" s="302"/>
      <c r="BE23" s="302"/>
      <c r="BF23" s="321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321"/>
      <c r="BR23" s="321"/>
      <c r="BS23" s="321"/>
      <c r="BT23" s="321"/>
      <c r="BU23" s="321"/>
      <c r="BV23" s="321"/>
      <c r="BW23" s="321"/>
      <c r="BX23" s="321"/>
      <c r="BY23" s="321"/>
      <c r="BZ23" s="321"/>
      <c r="CA23" s="321"/>
      <c r="CB23" s="321"/>
      <c r="CC23" s="321"/>
      <c r="CD23" s="321"/>
      <c r="CE23" s="321"/>
      <c r="CF23" s="321"/>
      <c r="CG23" s="321"/>
      <c r="CH23" s="321"/>
      <c r="CI23" s="321"/>
      <c r="CJ23" s="321"/>
      <c r="CK23" s="321"/>
      <c r="CL23" s="321"/>
      <c r="CM23" s="321"/>
      <c r="CN23" s="321"/>
      <c r="CO23" s="321"/>
      <c r="CP23" s="321"/>
      <c r="CQ23" s="321"/>
      <c r="CR23" s="321"/>
      <c r="CS23" s="321"/>
      <c r="CT23" s="321"/>
      <c r="CU23" s="321"/>
      <c r="CV23" s="321"/>
      <c r="CW23" s="321"/>
      <c r="CX23" s="321"/>
      <c r="CY23" s="321"/>
      <c r="CZ23" s="321"/>
      <c r="DA23" s="321"/>
      <c r="DB23" s="321"/>
      <c r="DC23" s="321"/>
      <c r="DD23" s="321"/>
      <c r="DE23" s="321"/>
      <c r="DF23" s="321"/>
      <c r="DG23" s="321"/>
      <c r="DH23" s="321"/>
      <c r="DI23" s="321"/>
      <c r="DJ23" s="321"/>
      <c r="DK23" s="321"/>
      <c r="DL23" s="321"/>
      <c r="DM23" s="321"/>
      <c r="DN23" s="321"/>
      <c r="DO23" s="321"/>
      <c r="DP23" s="321"/>
      <c r="DQ23" s="321"/>
      <c r="DR23" s="321"/>
      <c r="DS23" s="321"/>
      <c r="DT23" s="321"/>
      <c r="DU23" s="321"/>
      <c r="DV23" s="321"/>
      <c r="DW23" s="321"/>
      <c r="DX23" s="321"/>
      <c r="DY23" s="321"/>
      <c r="DZ23" s="321"/>
      <c r="EA23" s="321"/>
      <c r="EB23" s="321"/>
    </row>
    <row r="24" spans="1:132" s="6" customFormat="1" ht="15" customHeight="1">
      <c r="A24" s="317"/>
      <c r="B24" s="318"/>
      <c r="C24" s="318"/>
      <c r="D24" s="318"/>
      <c r="E24" s="318"/>
      <c r="F24" s="318"/>
      <c r="G24" s="318"/>
      <c r="H24" s="318"/>
      <c r="I24" s="318"/>
      <c r="J24" s="319"/>
      <c r="K24" s="13"/>
      <c r="L24" s="320" t="s">
        <v>25</v>
      </c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17" t="s">
        <v>69</v>
      </c>
      <c r="AZ24" s="318"/>
      <c r="BA24" s="318"/>
      <c r="BB24" s="318"/>
      <c r="BC24" s="318"/>
      <c r="BD24" s="318"/>
      <c r="BE24" s="318"/>
      <c r="BF24" s="321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321"/>
      <c r="BR24" s="321"/>
      <c r="BS24" s="321"/>
      <c r="BT24" s="321"/>
      <c r="BU24" s="321"/>
      <c r="BV24" s="321"/>
      <c r="BW24" s="321"/>
      <c r="BX24" s="321"/>
      <c r="BY24" s="321"/>
      <c r="BZ24" s="321"/>
      <c r="CA24" s="321"/>
      <c r="CB24" s="321"/>
      <c r="CC24" s="321"/>
      <c r="CD24" s="321"/>
      <c r="CE24" s="321"/>
      <c r="CF24" s="321"/>
      <c r="CG24" s="321"/>
      <c r="CH24" s="321"/>
      <c r="CI24" s="321"/>
      <c r="CJ24" s="321"/>
      <c r="CK24" s="321"/>
      <c r="CL24" s="321"/>
      <c r="CM24" s="321"/>
      <c r="CN24" s="321"/>
      <c r="CO24" s="321"/>
      <c r="CP24" s="321"/>
      <c r="CQ24" s="321"/>
      <c r="CR24" s="321"/>
      <c r="CS24" s="321"/>
      <c r="CT24" s="321"/>
      <c r="CU24" s="321"/>
      <c r="CV24" s="321"/>
      <c r="CW24" s="321"/>
      <c r="CX24" s="321"/>
      <c r="CY24" s="321"/>
      <c r="CZ24" s="321"/>
      <c r="DA24" s="321"/>
      <c r="DB24" s="321"/>
      <c r="DC24" s="321"/>
      <c r="DD24" s="321"/>
      <c r="DE24" s="321"/>
      <c r="DF24" s="321"/>
      <c r="DG24" s="321"/>
      <c r="DH24" s="321"/>
      <c r="DI24" s="321"/>
      <c r="DJ24" s="321"/>
      <c r="DK24" s="321"/>
      <c r="DL24" s="321"/>
      <c r="DM24" s="321"/>
      <c r="DN24" s="321"/>
      <c r="DO24" s="321"/>
      <c r="DP24" s="321"/>
      <c r="DQ24" s="321"/>
      <c r="DR24" s="321"/>
      <c r="DS24" s="321"/>
      <c r="DT24" s="321"/>
      <c r="DU24" s="321"/>
      <c r="DV24" s="321"/>
      <c r="DW24" s="321"/>
      <c r="DX24" s="321"/>
      <c r="DY24" s="321"/>
      <c r="DZ24" s="321"/>
      <c r="EA24" s="321"/>
      <c r="EB24" s="321"/>
    </row>
    <row r="25" spans="1:132" s="6" customFormat="1" ht="15" customHeight="1">
      <c r="A25" s="317"/>
      <c r="B25" s="318"/>
      <c r="C25" s="318"/>
      <c r="D25" s="318"/>
      <c r="E25" s="318"/>
      <c r="F25" s="318"/>
      <c r="G25" s="318"/>
      <c r="H25" s="318"/>
      <c r="I25" s="318"/>
      <c r="J25" s="319"/>
      <c r="K25" s="13"/>
      <c r="L25" s="320" t="s">
        <v>103</v>
      </c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17" t="s">
        <v>70</v>
      </c>
      <c r="AZ25" s="318"/>
      <c r="BA25" s="318"/>
      <c r="BB25" s="318"/>
      <c r="BC25" s="318"/>
      <c r="BD25" s="318"/>
      <c r="BE25" s="318"/>
      <c r="BF25" s="321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/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321"/>
      <c r="CH25" s="321"/>
      <c r="CI25" s="321"/>
      <c r="CJ25" s="321"/>
      <c r="CK25" s="321"/>
      <c r="CL25" s="321"/>
      <c r="CM25" s="321"/>
      <c r="CN25" s="321"/>
      <c r="CO25" s="321"/>
      <c r="CP25" s="321"/>
      <c r="CQ25" s="321"/>
      <c r="CR25" s="321"/>
      <c r="CS25" s="321"/>
      <c r="CT25" s="321"/>
      <c r="CU25" s="321"/>
      <c r="CV25" s="321"/>
      <c r="CW25" s="321"/>
      <c r="CX25" s="321"/>
      <c r="CY25" s="321"/>
      <c r="CZ25" s="321"/>
      <c r="DA25" s="321"/>
      <c r="DB25" s="321"/>
      <c r="DC25" s="321"/>
      <c r="DD25" s="321"/>
      <c r="DE25" s="321"/>
      <c r="DF25" s="321"/>
      <c r="DG25" s="321"/>
      <c r="DH25" s="321"/>
      <c r="DI25" s="321"/>
      <c r="DJ25" s="321"/>
      <c r="DK25" s="321"/>
      <c r="DL25" s="321"/>
      <c r="DM25" s="321"/>
      <c r="DN25" s="321"/>
      <c r="DO25" s="321"/>
      <c r="DP25" s="321"/>
      <c r="DQ25" s="321"/>
      <c r="DR25" s="321"/>
      <c r="DS25" s="321"/>
      <c r="DT25" s="321"/>
      <c r="DU25" s="321"/>
      <c r="DV25" s="321"/>
      <c r="DW25" s="321"/>
      <c r="DX25" s="321"/>
      <c r="DY25" s="321"/>
      <c r="DZ25" s="321"/>
      <c r="EA25" s="321"/>
      <c r="EB25" s="321"/>
    </row>
    <row r="26" spans="1:132" s="6" customFormat="1" ht="15" customHeight="1">
      <c r="A26" s="317"/>
      <c r="B26" s="318"/>
      <c r="C26" s="318"/>
      <c r="D26" s="318"/>
      <c r="E26" s="318"/>
      <c r="F26" s="318"/>
      <c r="G26" s="318"/>
      <c r="H26" s="318"/>
      <c r="I26" s="318"/>
      <c r="J26" s="319"/>
      <c r="K26" s="13"/>
      <c r="L26" s="320" t="s">
        <v>104</v>
      </c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17" t="s">
        <v>71</v>
      </c>
      <c r="AZ26" s="318"/>
      <c r="BA26" s="318"/>
      <c r="BB26" s="318"/>
      <c r="BC26" s="318"/>
      <c r="BD26" s="318"/>
      <c r="BE26" s="318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1"/>
      <c r="CL26" s="321"/>
      <c r="CM26" s="321"/>
      <c r="CN26" s="321"/>
      <c r="CO26" s="321"/>
      <c r="CP26" s="321"/>
      <c r="CQ26" s="321"/>
      <c r="CR26" s="321"/>
      <c r="CS26" s="321"/>
      <c r="CT26" s="321"/>
      <c r="CU26" s="321"/>
      <c r="CV26" s="321"/>
      <c r="CW26" s="321"/>
      <c r="CX26" s="321"/>
      <c r="CY26" s="321"/>
      <c r="CZ26" s="321"/>
      <c r="DA26" s="321"/>
      <c r="DB26" s="321"/>
      <c r="DC26" s="321"/>
      <c r="DD26" s="321"/>
      <c r="DE26" s="321"/>
      <c r="DF26" s="321"/>
      <c r="DG26" s="321"/>
      <c r="DH26" s="321"/>
      <c r="DI26" s="321"/>
      <c r="DJ26" s="321"/>
      <c r="DK26" s="321"/>
      <c r="DL26" s="321"/>
      <c r="DM26" s="321"/>
      <c r="DN26" s="321"/>
      <c r="DO26" s="321"/>
      <c r="DP26" s="321"/>
      <c r="DQ26" s="321"/>
      <c r="DR26" s="321"/>
      <c r="DS26" s="321"/>
      <c r="DT26" s="321"/>
      <c r="DU26" s="321"/>
      <c r="DV26" s="321"/>
      <c r="DW26" s="321"/>
      <c r="DX26" s="321"/>
      <c r="DY26" s="321"/>
      <c r="DZ26" s="321"/>
      <c r="EA26" s="321"/>
      <c r="EB26" s="321"/>
    </row>
    <row r="27" spans="1:132" s="6" customFormat="1" ht="15" customHeight="1">
      <c r="A27" s="317"/>
      <c r="B27" s="318"/>
      <c r="C27" s="318"/>
      <c r="D27" s="318"/>
      <c r="E27" s="318"/>
      <c r="F27" s="318"/>
      <c r="G27" s="318"/>
      <c r="H27" s="318"/>
      <c r="I27" s="318"/>
      <c r="J27" s="319"/>
      <c r="K27" s="13"/>
      <c r="L27" s="320" t="s">
        <v>26</v>
      </c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17" t="s">
        <v>72</v>
      </c>
      <c r="AZ27" s="318"/>
      <c r="BA27" s="318"/>
      <c r="BB27" s="318"/>
      <c r="BC27" s="318"/>
      <c r="BD27" s="318"/>
      <c r="BE27" s="318"/>
      <c r="BF27" s="321">
        <f>РасшифровкиДата1!R134</f>
        <v>0</v>
      </c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  <c r="BU27" s="321">
        <f>РасшифровкиДата2!R134</f>
        <v>0</v>
      </c>
      <c r="BV27" s="321"/>
      <c r="BW27" s="321"/>
      <c r="BX27" s="321"/>
      <c r="BY27" s="321"/>
      <c r="BZ27" s="321"/>
      <c r="CA27" s="321"/>
      <c r="CB27" s="321"/>
      <c r="CC27" s="321"/>
      <c r="CD27" s="321"/>
      <c r="CE27" s="321"/>
      <c r="CF27" s="321"/>
      <c r="CG27" s="321"/>
      <c r="CH27" s="321"/>
      <c r="CI27" s="321"/>
      <c r="CJ27" s="321">
        <f>РасшифровкиДата3!R134</f>
        <v>0</v>
      </c>
      <c r="CK27" s="321"/>
      <c r="CL27" s="321"/>
      <c r="CM27" s="321"/>
      <c r="CN27" s="321"/>
      <c r="CO27" s="321"/>
      <c r="CP27" s="321"/>
      <c r="CQ27" s="321"/>
      <c r="CR27" s="321"/>
      <c r="CS27" s="321"/>
      <c r="CT27" s="321"/>
      <c r="CU27" s="321"/>
      <c r="CV27" s="321"/>
      <c r="CW27" s="321"/>
      <c r="CX27" s="321"/>
      <c r="CY27" s="321">
        <f>РасшифровкиДата4!R134</f>
        <v>0</v>
      </c>
      <c r="CZ27" s="321"/>
      <c r="DA27" s="321"/>
      <c r="DB27" s="321"/>
      <c r="DC27" s="321"/>
      <c r="DD27" s="321"/>
      <c r="DE27" s="321"/>
      <c r="DF27" s="321"/>
      <c r="DG27" s="321"/>
      <c r="DH27" s="321"/>
      <c r="DI27" s="321"/>
      <c r="DJ27" s="321"/>
      <c r="DK27" s="321"/>
      <c r="DL27" s="321"/>
      <c r="DM27" s="321"/>
      <c r="DN27" s="321">
        <f>РасшифровкиДата5!R134</f>
        <v>0</v>
      </c>
      <c r="DO27" s="321"/>
      <c r="DP27" s="321"/>
      <c r="DQ27" s="321"/>
      <c r="DR27" s="321"/>
      <c r="DS27" s="321"/>
      <c r="DT27" s="321"/>
      <c r="DU27" s="321"/>
      <c r="DV27" s="321"/>
      <c r="DW27" s="321"/>
      <c r="DX27" s="321"/>
      <c r="DY27" s="321"/>
      <c r="DZ27" s="321"/>
      <c r="EA27" s="321"/>
      <c r="EB27" s="321"/>
    </row>
    <row r="28" spans="1:132" s="6" customFormat="1" ht="27.95" customHeight="1">
      <c r="A28" s="317"/>
      <c r="B28" s="318"/>
      <c r="C28" s="318"/>
      <c r="D28" s="318"/>
      <c r="E28" s="318"/>
      <c r="F28" s="318"/>
      <c r="G28" s="318"/>
      <c r="H28" s="318"/>
      <c r="I28" s="318"/>
      <c r="J28" s="319"/>
      <c r="K28" s="13"/>
      <c r="L28" s="350" t="s">
        <v>27</v>
      </c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351" t="s">
        <v>73</v>
      </c>
      <c r="AZ28" s="352"/>
      <c r="BA28" s="352"/>
      <c r="BB28" s="352"/>
      <c r="BC28" s="352"/>
      <c r="BD28" s="352"/>
      <c r="BE28" s="352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  <c r="BU28" s="321"/>
      <c r="BV28" s="321"/>
      <c r="BW28" s="321"/>
      <c r="BX28" s="321"/>
      <c r="BY28" s="321"/>
      <c r="BZ28" s="321"/>
      <c r="CA28" s="321"/>
      <c r="CB28" s="321"/>
      <c r="CC28" s="321"/>
      <c r="CD28" s="321"/>
      <c r="CE28" s="321"/>
      <c r="CF28" s="321"/>
      <c r="CG28" s="321"/>
      <c r="CH28" s="321"/>
      <c r="CI28" s="321"/>
      <c r="CJ28" s="321"/>
      <c r="CK28" s="321"/>
      <c r="CL28" s="321"/>
      <c r="CM28" s="321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</row>
    <row r="29" spans="1:132" s="6" customFormat="1" ht="15" customHeight="1">
      <c r="A29" s="317"/>
      <c r="B29" s="318"/>
      <c r="C29" s="318"/>
      <c r="D29" s="318"/>
      <c r="E29" s="318"/>
      <c r="F29" s="318"/>
      <c r="G29" s="318"/>
      <c r="H29" s="318"/>
      <c r="I29" s="318"/>
      <c r="J29" s="319"/>
      <c r="K29" s="13"/>
      <c r="L29" s="320" t="s">
        <v>28</v>
      </c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17" t="s">
        <v>74</v>
      </c>
      <c r="AZ29" s="318"/>
      <c r="BA29" s="318"/>
      <c r="BB29" s="318"/>
      <c r="BC29" s="318"/>
      <c r="BD29" s="318"/>
      <c r="BE29" s="318"/>
      <c r="BF29" s="321">
        <f>SUMIF(РасшифровкиДата1!$S$10:$S$19,"Истина",РасшифровкиДата1!$P$10:$P$19)</f>
        <v>0</v>
      </c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>
        <f>SUMIF(РасшифровкиДата2!$S$10:$S$19,"Истина",РасшифровкиДата2!$P$10:$P$19)</f>
        <v>0</v>
      </c>
      <c r="BV29" s="321"/>
      <c r="BW29" s="321"/>
      <c r="BX29" s="321"/>
      <c r="BY29" s="321"/>
      <c r="BZ29" s="321"/>
      <c r="CA29" s="321"/>
      <c r="CB29" s="321"/>
      <c r="CC29" s="321"/>
      <c r="CD29" s="321"/>
      <c r="CE29" s="321"/>
      <c r="CF29" s="321"/>
      <c r="CG29" s="321"/>
      <c r="CH29" s="321"/>
      <c r="CI29" s="321"/>
      <c r="CJ29" s="321">
        <f>SUMIF(РасшифровкиДата3!$S$10:$S$19,"Истина",РасшифровкиДата3!$P$10:$P$19)</f>
        <v>0</v>
      </c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>
        <f>SUMIF(РасшифровкиДата4!$S$10:$S$19,"Истина",РасшифровкиДата4!$P$10:$P$19)</f>
        <v>0</v>
      </c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21"/>
      <c r="DK29" s="321"/>
      <c r="DL29" s="321"/>
      <c r="DM29" s="321"/>
      <c r="DN29" s="321">
        <f>SUMIF(РасшифровкиДата5!$S$10:$S$19,"Истина",РасшифровкиДата5!$P$10:$P$19)</f>
        <v>0</v>
      </c>
      <c r="DO29" s="321"/>
      <c r="DP29" s="321"/>
      <c r="DQ29" s="321"/>
      <c r="DR29" s="321"/>
      <c r="DS29" s="321"/>
      <c r="DT29" s="321"/>
      <c r="DU29" s="321"/>
      <c r="DV29" s="321"/>
      <c r="DW29" s="321"/>
      <c r="DX29" s="321"/>
      <c r="DY29" s="321"/>
      <c r="DZ29" s="321"/>
      <c r="EA29" s="321"/>
      <c r="EB29" s="321"/>
    </row>
    <row r="30" spans="1:132" s="6" customFormat="1" ht="15" customHeight="1">
      <c r="A30" s="317"/>
      <c r="B30" s="318"/>
      <c r="C30" s="318"/>
      <c r="D30" s="318"/>
      <c r="E30" s="318"/>
      <c r="F30" s="318"/>
      <c r="G30" s="318"/>
      <c r="H30" s="318"/>
      <c r="I30" s="318"/>
      <c r="J30" s="319"/>
      <c r="K30" s="13"/>
      <c r="L30" s="320" t="s">
        <v>29</v>
      </c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17" t="s">
        <v>105</v>
      </c>
      <c r="AZ30" s="318"/>
      <c r="BA30" s="318"/>
      <c r="BB30" s="318"/>
      <c r="BC30" s="318"/>
      <c r="BD30" s="318"/>
      <c r="BE30" s="318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  <c r="BY30" s="321"/>
      <c r="BZ30" s="321"/>
      <c r="CA30" s="321"/>
      <c r="CB30" s="321"/>
      <c r="CC30" s="321"/>
      <c r="CD30" s="321"/>
      <c r="CE30" s="321"/>
      <c r="CF30" s="321"/>
      <c r="CG30" s="321"/>
      <c r="CH30" s="321"/>
      <c r="CI30" s="321"/>
      <c r="CJ30" s="321"/>
      <c r="CK30" s="321"/>
      <c r="CL30" s="321"/>
      <c r="CM30" s="321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</row>
    <row r="31" spans="1:132" s="15" customFormat="1" ht="15" customHeight="1" thickBot="1">
      <c r="A31" s="322"/>
      <c r="B31" s="323"/>
      <c r="C31" s="323"/>
      <c r="D31" s="323"/>
      <c r="E31" s="323"/>
      <c r="F31" s="323"/>
      <c r="G31" s="323"/>
      <c r="H31" s="323"/>
      <c r="I31" s="323"/>
      <c r="J31" s="324"/>
      <c r="K31" s="14"/>
      <c r="L31" s="384" t="s">
        <v>30</v>
      </c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384"/>
      <c r="AX31" s="384"/>
      <c r="AY31" s="326" t="s">
        <v>106</v>
      </c>
      <c r="AZ31" s="327"/>
      <c r="BA31" s="327"/>
      <c r="BB31" s="327"/>
      <c r="BC31" s="327"/>
      <c r="BD31" s="327"/>
      <c r="BE31" s="327"/>
      <c r="BF31" s="328"/>
      <c r="BG31" s="328"/>
      <c r="BH31" s="328"/>
      <c r="BI31" s="328"/>
      <c r="BJ31" s="328"/>
      <c r="BK31" s="328"/>
      <c r="BL31" s="328"/>
      <c r="BM31" s="328"/>
      <c r="BN31" s="328"/>
      <c r="BO31" s="328"/>
      <c r="BP31" s="328"/>
      <c r="BQ31" s="328"/>
      <c r="BR31" s="328"/>
      <c r="BS31" s="328"/>
      <c r="BT31" s="328"/>
      <c r="BU31" s="328"/>
      <c r="BV31" s="328"/>
      <c r="BW31" s="328"/>
      <c r="BX31" s="328"/>
      <c r="BY31" s="328"/>
      <c r="BZ31" s="328"/>
      <c r="CA31" s="328"/>
      <c r="CB31" s="328"/>
      <c r="CC31" s="328"/>
      <c r="CD31" s="328"/>
      <c r="CE31" s="328"/>
      <c r="CF31" s="328"/>
      <c r="CG31" s="328"/>
      <c r="CH31" s="328"/>
      <c r="CI31" s="328"/>
      <c r="CJ31" s="328"/>
      <c r="CK31" s="328"/>
      <c r="CL31" s="328"/>
      <c r="CM31" s="328"/>
      <c r="CN31" s="328"/>
      <c r="CO31" s="328"/>
      <c r="CP31" s="328"/>
      <c r="CQ31" s="328"/>
      <c r="CR31" s="328"/>
      <c r="CS31" s="328"/>
      <c r="CT31" s="328"/>
      <c r="CU31" s="328"/>
      <c r="CV31" s="328"/>
      <c r="CW31" s="328"/>
      <c r="CX31" s="328"/>
      <c r="CY31" s="328"/>
      <c r="CZ31" s="328"/>
      <c r="DA31" s="328"/>
      <c r="DB31" s="328"/>
      <c r="DC31" s="328"/>
      <c r="DD31" s="328"/>
      <c r="DE31" s="328"/>
      <c r="DF31" s="328"/>
      <c r="DG31" s="328"/>
      <c r="DH31" s="328"/>
      <c r="DI31" s="328"/>
      <c r="DJ31" s="328"/>
      <c r="DK31" s="328"/>
      <c r="DL31" s="328"/>
      <c r="DM31" s="328"/>
      <c r="DN31" s="328"/>
      <c r="DO31" s="328"/>
      <c r="DP31" s="328"/>
      <c r="DQ31" s="328"/>
      <c r="DR31" s="328"/>
      <c r="DS31" s="328"/>
      <c r="DT31" s="328"/>
      <c r="DU31" s="328"/>
      <c r="DV31" s="328"/>
      <c r="DW31" s="328"/>
      <c r="DX31" s="328"/>
      <c r="DY31" s="328"/>
      <c r="DZ31" s="328"/>
      <c r="EA31" s="328"/>
      <c r="EB31" s="328"/>
    </row>
    <row r="32" spans="1:132" s="6" customFormat="1" ht="15" customHeight="1" thickBot="1">
      <c r="A32" s="344"/>
      <c r="B32" s="345"/>
      <c r="C32" s="345"/>
      <c r="D32" s="345"/>
      <c r="E32" s="345"/>
      <c r="F32" s="345"/>
      <c r="G32" s="345"/>
      <c r="H32" s="345"/>
      <c r="I32" s="345"/>
      <c r="J32" s="346"/>
      <c r="K32" s="19"/>
      <c r="L32" s="347" t="s">
        <v>31</v>
      </c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4" t="s">
        <v>75</v>
      </c>
      <c r="AZ32" s="345"/>
      <c r="BA32" s="345"/>
      <c r="BB32" s="345"/>
      <c r="BC32" s="345"/>
      <c r="BD32" s="345"/>
      <c r="BE32" s="345"/>
      <c r="BF32" s="348">
        <f>SUM(BF21:BT31)</f>
        <v>0</v>
      </c>
      <c r="BG32" s="348"/>
      <c r="BH32" s="348"/>
      <c r="BI32" s="348"/>
      <c r="BJ32" s="348"/>
      <c r="BK32" s="348"/>
      <c r="BL32" s="348"/>
      <c r="BM32" s="348"/>
      <c r="BN32" s="348"/>
      <c r="BO32" s="348"/>
      <c r="BP32" s="348"/>
      <c r="BQ32" s="348"/>
      <c r="BR32" s="348"/>
      <c r="BS32" s="348"/>
      <c r="BT32" s="348"/>
      <c r="BU32" s="348">
        <f t="shared" ref="BU32" si="3">SUM(BU21:CI31)</f>
        <v>0</v>
      </c>
      <c r="BV32" s="348"/>
      <c r="BW32" s="348"/>
      <c r="BX32" s="348"/>
      <c r="BY32" s="348"/>
      <c r="BZ32" s="348"/>
      <c r="CA32" s="348"/>
      <c r="CB32" s="348"/>
      <c r="CC32" s="348"/>
      <c r="CD32" s="348"/>
      <c r="CE32" s="348"/>
      <c r="CF32" s="348"/>
      <c r="CG32" s="348"/>
      <c r="CH32" s="348"/>
      <c r="CI32" s="348"/>
      <c r="CJ32" s="348">
        <f t="shared" ref="CJ32" si="4">SUM(CJ21:CX31)</f>
        <v>0</v>
      </c>
      <c r="CK32" s="348"/>
      <c r="CL32" s="348"/>
      <c r="CM32" s="348"/>
      <c r="CN32" s="348"/>
      <c r="CO32" s="348"/>
      <c r="CP32" s="348"/>
      <c r="CQ32" s="348"/>
      <c r="CR32" s="348"/>
      <c r="CS32" s="348"/>
      <c r="CT32" s="348"/>
      <c r="CU32" s="348"/>
      <c r="CV32" s="348"/>
      <c r="CW32" s="348"/>
      <c r="CX32" s="348"/>
      <c r="CY32" s="348">
        <f>SUM(CY21:DM31)</f>
        <v>0</v>
      </c>
      <c r="CZ32" s="348"/>
      <c r="DA32" s="348"/>
      <c r="DB32" s="348"/>
      <c r="DC32" s="348"/>
      <c r="DD32" s="348"/>
      <c r="DE32" s="348"/>
      <c r="DF32" s="348"/>
      <c r="DG32" s="348"/>
      <c r="DH32" s="348"/>
      <c r="DI32" s="348"/>
      <c r="DJ32" s="348"/>
      <c r="DK32" s="348"/>
      <c r="DL32" s="348"/>
      <c r="DM32" s="348"/>
      <c r="DN32" s="348">
        <f t="shared" ref="DN32" si="5">SUM(DN21:EB31)</f>
        <v>0</v>
      </c>
      <c r="DO32" s="348"/>
      <c r="DP32" s="348"/>
      <c r="DQ32" s="348"/>
      <c r="DR32" s="348"/>
      <c r="DS32" s="348"/>
      <c r="DT32" s="348"/>
      <c r="DU32" s="348"/>
      <c r="DV32" s="348"/>
      <c r="DW32" s="348"/>
      <c r="DX32" s="348"/>
      <c r="DY32" s="348"/>
      <c r="DZ32" s="348"/>
      <c r="EA32" s="348"/>
      <c r="EB32" s="348"/>
    </row>
    <row r="33" spans="1:132" s="6" customFormat="1" ht="15" customHeight="1">
      <c r="A33" s="329"/>
      <c r="B33" s="330"/>
      <c r="C33" s="330"/>
      <c r="D33" s="330"/>
      <c r="E33" s="330"/>
      <c r="F33" s="330"/>
      <c r="G33" s="330"/>
      <c r="H33" s="330"/>
      <c r="I33" s="330"/>
      <c r="J33" s="331"/>
      <c r="K33" s="334" t="s">
        <v>32</v>
      </c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29" t="s">
        <v>76</v>
      </c>
      <c r="AZ33" s="330"/>
      <c r="BA33" s="330"/>
      <c r="BB33" s="330"/>
      <c r="BC33" s="330"/>
      <c r="BD33" s="330"/>
      <c r="BE33" s="330"/>
      <c r="BF33" s="336">
        <f>РасшифровкиДата1!L78</f>
        <v>0</v>
      </c>
      <c r="BG33" s="336"/>
      <c r="BH33" s="336"/>
      <c r="BI33" s="336"/>
      <c r="BJ33" s="336"/>
      <c r="BK33" s="336"/>
      <c r="BL33" s="336"/>
      <c r="BM33" s="336"/>
      <c r="BN33" s="336"/>
      <c r="BO33" s="336"/>
      <c r="BP33" s="336"/>
      <c r="BQ33" s="336"/>
      <c r="BR33" s="336"/>
      <c r="BS33" s="336"/>
      <c r="BT33" s="336"/>
      <c r="BU33" s="336">
        <f>РасшифровкиДата2!L78</f>
        <v>0</v>
      </c>
      <c r="BV33" s="336"/>
      <c r="BW33" s="336"/>
      <c r="BX33" s="336"/>
      <c r="BY33" s="336"/>
      <c r="BZ33" s="336"/>
      <c r="CA33" s="336"/>
      <c r="CB33" s="336"/>
      <c r="CC33" s="336"/>
      <c r="CD33" s="336"/>
      <c r="CE33" s="336"/>
      <c r="CF33" s="336"/>
      <c r="CG33" s="336"/>
      <c r="CH33" s="336"/>
      <c r="CI33" s="336"/>
      <c r="CJ33" s="336">
        <f>РасшифровкиДата3!L78</f>
        <v>0</v>
      </c>
      <c r="CK33" s="336"/>
      <c r="CL33" s="336"/>
      <c r="CM33" s="336"/>
      <c r="CN33" s="336"/>
      <c r="CO33" s="336"/>
      <c r="CP33" s="336"/>
      <c r="CQ33" s="336"/>
      <c r="CR33" s="336"/>
      <c r="CS33" s="336"/>
      <c r="CT33" s="336"/>
      <c r="CU33" s="336"/>
      <c r="CV33" s="336"/>
      <c r="CW33" s="336"/>
      <c r="CX33" s="336"/>
      <c r="CY33" s="336">
        <f>РасшифровкиДата4!L78</f>
        <v>0</v>
      </c>
      <c r="CZ33" s="336"/>
      <c r="DA33" s="336"/>
      <c r="DB33" s="336"/>
      <c r="DC33" s="336"/>
      <c r="DD33" s="336"/>
      <c r="DE33" s="336"/>
      <c r="DF33" s="336"/>
      <c r="DG33" s="336"/>
      <c r="DH33" s="336"/>
      <c r="DI33" s="336"/>
      <c r="DJ33" s="336"/>
      <c r="DK33" s="336"/>
      <c r="DL33" s="336"/>
      <c r="DM33" s="336"/>
      <c r="DN33" s="336">
        <f>РасшифровкиДата5!L78</f>
        <v>0</v>
      </c>
      <c r="DO33" s="336"/>
      <c r="DP33" s="336"/>
      <c r="DQ33" s="336"/>
      <c r="DR33" s="336"/>
      <c r="DS33" s="336"/>
      <c r="DT33" s="336"/>
      <c r="DU33" s="336"/>
      <c r="DV33" s="336"/>
      <c r="DW33" s="336"/>
      <c r="DX33" s="336"/>
      <c r="DY33" s="336"/>
      <c r="DZ33" s="336"/>
      <c r="EA33" s="336"/>
      <c r="EB33" s="336"/>
    </row>
    <row r="34" spans="1:132" s="6" customFormat="1" ht="15" customHeight="1">
      <c r="A34" s="332"/>
      <c r="B34" s="302"/>
      <c r="C34" s="302"/>
      <c r="D34" s="302"/>
      <c r="E34" s="302"/>
      <c r="F34" s="302"/>
      <c r="G34" s="302"/>
      <c r="H34" s="302"/>
      <c r="I34" s="302"/>
      <c r="J34" s="333"/>
      <c r="K34" s="12"/>
      <c r="L34" s="337" t="s">
        <v>33</v>
      </c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37"/>
      <c r="AR34" s="337"/>
      <c r="AS34" s="337"/>
      <c r="AT34" s="337"/>
      <c r="AU34" s="337"/>
      <c r="AV34" s="337"/>
      <c r="AW34" s="337"/>
      <c r="AX34" s="337"/>
      <c r="AY34" s="332"/>
      <c r="AZ34" s="302"/>
      <c r="BA34" s="302"/>
      <c r="BB34" s="302"/>
      <c r="BC34" s="302"/>
      <c r="BD34" s="302"/>
      <c r="BE34" s="302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</row>
    <row r="35" spans="1:132" s="6" customFormat="1" ht="27.95" customHeight="1">
      <c r="A35" s="317"/>
      <c r="B35" s="318"/>
      <c r="C35" s="318"/>
      <c r="D35" s="318"/>
      <c r="E35" s="318"/>
      <c r="F35" s="318"/>
      <c r="G35" s="318"/>
      <c r="H35" s="318"/>
      <c r="I35" s="318"/>
      <c r="J35" s="319"/>
      <c r="K35" s="13"/>
      <c r="L35" s="350" t="s">
        <v>34</v>
      </c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1" t="s">
        <v>77</v>
      </c>
      <c r="AZ35" s="352"/>
      <c r="BA35" s="352"/>
      <c r="BB35" s="352"/>
      <c r="BC35" s="352"/>
      <c r="BD35" s="352"/>
      <c r="BE35" s="352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321"/>
      <c r="BX35" s="321"/>
      <c r="BY35" s="321"/>
      <c r="BZ35" s="321"/>
      <c r="CA35" s="321"/>
      <c r="CB35" s="321"/>
      <c r="CC35" s="321"/>
      <c r="CD35" s="321"/>
      <c r="CE35" s="321"/>
      <c r="CF35" s="321"/>
      <c r="CG35" s="321"/>
      <c r="CH35" s="321"/>
      <c r="CI35" s="321"/>
      <c r="CJ35" s="321"/>
      <c r="CK35" s="321"/>
      <c r="CL35" s="321"/>
      <c r="CM35" s="321"/>
      <c r="CN35" s="321"/>
      <c r="CO35" s="321"/>
      <c r="CP35" s="321"/>
      <c r="CQ35" s="321"/>
      <c r="CR35" s="321"/>
      <c r="CS35" s="321"/>
      <c r="CT35" s="321"/>
      <c r="CU35" s="321"/>
      <c r="CV35" s="321"/>
      <c r="CW35" s="321"/>
      <c r="CX35" s="321"/>
      <c r="CY35" s="321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21"/>
      <c r="DK35" s="321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321"/>
      <c r="DX35" s="321"/>
      <c r="DY35" s="321"/>
      <c r="DZ35" s="321"/>
      <c r="EA35" s="321"/>
      <c r="EB35" s="321"/>
    </row>
    <row r="36" spans="1:132" s="6" customFormat="1" ht="15" customHeight="1">
      <c r="A36" s="317"/>
      <c r="B36" s="318"/>
      <c r="C36" s="318"/>
      <c r="D36" s="318"/>
      <c r="E36" s="318"/>
      <c r="F36" s="318"/>
      <c r="G36" s="318"/>
      <c r="H36" s="318"/>
      <c r="I36" s="318"/>
      <c r="J36" s="319"/>
      <c r="K36" s="13"/>
      <c r="L36" s="387" t="s">
        <v>35</v>
      </c>
      <c r="M36" s="387"/>
      <c r="N36" s="387"/>
      <c r="O36" s="387"/>
      <c r="P36" s="387"/>
      <c r="Q36" s="387"/>
      <c r="R36" s="387"/>
      <c r="S36" s="387"/>
      <c r="T36" s="387"/>
      <c r="U36" s="387"/>
      <c r="V36" s="387"/>
      <c r="W36" s="387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17" t="s">
        <v>78</v>
      </c>
      <c r="AZ36" s="318"/>
      <c r="BA36" s="318"/>
      <c r="BB36" s="318"/>
      <c r="BC36" s="318"/>
      <c r="BD36" s="318"/>
      <c r="BE36" s="318"/>
      <c r="BF36" s="321">
        <f>РасшифровкиДата1!P50</f>
        <v>0</v>
      </c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321"/>
      <c r="BR36" s="321"/>
      <c r="BS36" s="321"/>
      <c r="BT36" s="321"/>
      <c r="BU36" s="321">
        <f>РасшифровкиДата2!P50</f>
        <v>0</v>
      </c>
      <c r="BV36" s="321"/>
      <c r="BW36" s="321"/>
      <c r="BX36" s="321"/>
      <c r="BY36" s="321"/>
      <c r="BZ36" s="321"/>
      <c r="CA36" s="321"/>
      <c r="CB36" s="321"/>
      <c r="CC36" s="321"/>
      <c r="CD36" s="321"/>
      <c r="CE36" s="321"/>
      <c r="CF36" s="321"/>
      <c r="CG36" s="321"/>
      <c r="CH36" s="321"/>
      <c r="CI36" s="321"/>
      <c r="CJ36" s="321">
        <f>РасшифровкиДата3!P50</f>
        <v>0</v>
      </c>
      <c r="CK36" s="321"/>
      <c r="CL36" s="321"/>
      <c r="CM36" s="321"/>
      <c r="CN36" s="321"/>
      <c r="CO36" s="321"/>
      <c r="CP36" s="321"/>
      <c r="CQ36" s="321"/>
      <c r="CR36" s="321"/>
      <c r="CS36" s="321"/>
      <c r="CT36" s="321"/>
      <c r="CU36" s="321"/>
      <c r="CV36" s="321"/>
      <c r="CW36" s="321"/>
      <c r="CX36" s="321"/>
      <c r="CY36" s="321">
        <f>РасшифровкиДата4!P50</f>
        <v>0</v>
      </c>
      <c r="CZ36" s="321"/>
      <c r="DA36" s="321"/>
      <c r="DB36" s="321"/>
      <c r="DC36" s="321"/>
      <c r="DD36" s="321"/>
      <c r="DE36" s="321"/>
      <c r="DF36" s="321"/>
      <c r="DG36" s="321"/>
      <c r="DH36" s="321"/>
      <c r="DI36" s="321"/>
      <c r="DJ36" s="321"/>
      <c r="DK36" s="321"/>
      <c r="DL36" s="321"/>
      <c r="DM36" s="321"/>
      <c r="DN36" s="321">
        <f>РасшифровкиДата5!P50</f>
        <v>0</v>
      </c>
      <c r="DO36" s="321"/>
      <c r="DP36" s="321"/>
      <c r="DQ36" s="321"/>
      <c r="DR36" s="321"/>
      <c r="DS36" s="321"/>
      <c r="DT36" s="321"/>
      <c r="DU36" s="321"/>
      <c r="DV36" s="321"/>
      <c r="DW36" s="321"/>
      <c r="DX36" s="321"/>
      <c r="DY36" s="321"/>
      <c r="DZ36" s="321"/>
      <c r="EA36" s="321"/>
      <c r="EB36" s="321"/>
    </row>
    <row r="37" spans="1:132" s="6" customFormat="1" ht="27.95" customHeight="1">
      <c r="A37" s="317"/>
      <c r="B37" s="318"/>
      <c r="C37" s="318"/>
      <c r="D37" s="318"/>
      <c r="E37" s="318"/>
      <c r="F37" s="318"/>
      <c r="G37" s="318"/>
      <c r="H37" s="318"/>
      <c r="I37" s="318"/>
      <c r="J37" s="319"/>
      <c r="K37" s="13"/>
      <c r="L37" s="386" t="s">
        <v>107</v>
      </c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386"/>
      <c r="AI37" s="386"/>
      <c r="AJ37" s="386"/>
      <c r="AK37" s="386"/>
      <c r="AL37" s="386"/>
      <c r="AM37" s="386"/>
      <c r="AN37" s="386"/>
      <c r="AO37" s="386"/>
      <c r="AP37" s="386"/>
      <c r="AQ37" s="386"/>
      <c r="AR37" s="386"/>
      <c r="AS37" s="386"/>
      <c r="AT37" s="386"/>
      <c r="AU37" s="386"/>
      <c r="AV37" s="386"/>
      <c r="AW37" s="386"/>
      <c r="AX37" s="386"/>
      <c r="AY37" s="317" t="s">
        <v>79</v>
      </c>
      <c r="AZ37" s="318"/>
      <c r="BA37" s="318"/>
      <c r="BB37" s="318"/>
      <c r="BC37" s="318"/>
      <c r="BD37" s="318"/>
      <c r="BE37" s="318"/>
      <c r="BF37" s="321">
        <f>SUMIF(РасшифровкиДата1!$S$10:$S$19,"Ложь",РасшифровкиДата1!$P$10:$P$19)</f>
        <v>0</v>
      </c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>
        <f>SUMIF(РасшифровкиДата2!$S$10:$S$19,"Ложь",РасшифровкиДата2!$P$10:$P$19)</f>
        <v>0</v>
      </c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>
        <f>SUMIF(РасшифровкиДата3!$S$10:$S$19,"Ложь",РасшифровкиДата3!$P$10:$P$19)</f>
        <v>0</v>
      </c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>
        <f>SUMIF(РасшифровкиДата4!$S$10:$S$19,"Ложь",РасшифровкиДата4!$P$10:$P$19)</f>
        <v>0</v>
      </c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>
        <f>SUMIF(РасшифровкиДата5!$S$10:$S$19,"Ложь",РасшифровкиДата5!$P$10:$P$19)</f>
        <v>0</v>
      </c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</row>
    <row r="38" spans="1:132" s="6" customFormat="1" ht="27.95" customHeight="1">
      <c r="A38" s="317"/>
      <c r="B38" s="318"/>
      <c r="C38" s="318"/>
      <c r="D38" s="318"/>
      <c r="E38" s="318"/>
      <c r="F38" s="318"/>
      <c r="G38" s="318"/>
      <c r="H38" s="318"/>
      <c r="I38" s="318"/>
      <c r="J38" s="319"/>
      <c r="K38" s="13"/>
      <c r="L38" s="386" t="s">
        <v>108</v>
      </c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386"/>
      <c r="AE38" s="386"/>
      <c r="AF38" s="386"/>
      <c r="AG38" s="386"/>
      <c r="AH38" s="386"/>
      <c r="AI38" s="386"/>
      <c r="AJ38" s="386"/>
      <c r="AK38" s="386"/>
      <c r="AL38" s="386"/>
      <c r="AM38" s="386"/>
      <c r="AN38" s="386"/>
      <c r="AO38" s="386"/>
      <c r="AP38" s="386"/>
      <c r="AQ38" s="386"/>
      <c r="AR38" s="386"/>
      <c r="AS38" s="386"/>
      <c r="AT38" s="386"/>
      <c r="AU38" s="386"/>
      <c r="AV38" s="386"/>
      <c r="AW38" s="386"/>
      <c r="AX38" s="386"/>
      <c r="AY38" s="317" t="s">
        <v>80</v>
      </c>
      <c r="AZ38" s="318"/>
      <c r="BA38" s="318"/>
      <c r="BB38" s="318"/>
      <c r="BC38" s="318"/>
      <c r="BD38" s="318"/>
      <c r="BE38" s="318"/>
      <c r="BF38" s="321">
        <f>РасшифровкиДата1!H253+РасшифровкиДата1!H254</f>
        <v>0</v>
      </c>
      <c r="BG38" s="321"/>
      <c r="BH38" s="321"/>
      <c r="BI38" s="321"/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>
        <f>РасшифровкиДата2!H253+РасшифровкиДата2!H254</f>
        <v>0</v>
      </c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321"/>
      <c r="CH38" s="321"/>
      <c r="CI38" s="321"/>
      <c r="CJ38" s="321">
        <f>РасшифровкиДата3!H253+РасшифровкиДата3!H254</f>
        <v>0</v>
      </c>
      <c r="CK38" s="321"/>
      <c r="CL38" s="321"/>
      <c r="CM38" s="321"/>
      <c r="CN38" s="321"/>
      <c r="CO38" s="321"/>
      <c r="CP38" s="321"/>
      <c r="CQ38" s="321"/>
      <c r="CR38" s="321"/>
      <c r="CS38" s="321"/>
      <c r="CT38" s="321"/>
      <c r="CU38" s="321"/>
      <c r="CV38" s="321"/>
      <c r="CW38" s="321"/>
      <c r="CX38" s="321"/>
      <c r="CY38" s="321">
        <f>РасшифровкиДата4!H253+РасшифровкиДата4!H254</f>
        <v>0</v>
      </c>
      <c r="CZ38" s="321"/>
      <c r="DA38" s="321"/>
      <c r="DB38" s="321"/>
      <c r="DC38" s="321"/>
      <c r="DD38" s="321"/>
      <c r="DE38" s="321"/>
      <c r="DF38" s="321"/>
      <c r="DG38" s="321"/>
      <c r="DH38" s="321"/>
      <c r="DI38" s="321"/>
      <c r="DJ38" s="321"/>
      <c r="DK38" s="321"/>
      <c r="DL38" s="321"/>
      <c r="DM38" s="321"/>
      <c r="DN38" s="321">
        <f>РасшифровкиДата5!H253+РасшифровкиДата5!H254</f>
        <v>0</v>
      </c>
      <c r="DO38" s="321"/>
      <c r="DP38" s="321"/>
      <c r="DQ38" s="321"/>
      <c r="DR38" s="321"/>
      <c r="DS38" s="321"/>
      <c r="DT38" s="321"/>
      <c r="DU38" s="321"/>
      <c r="DV38" s="321"/>
      <c r="DW38" s="321"/>
      <c r="DX38" s="321"/>
      <c r="DY38" s="321"/>
      <c r="DZ38" s="321"/>
      <c r="EA38" s="321"/>
      <c r="EB38" s="321"/>
    </row>
    <row r="39" spans="1:132" s="15" customFormat="1" ht="15" customHeight="1" thickBot="1">
      <c r="A39" s="322"/>
      <c r="B39" s="323"/>
      <c r="C39" s="323"/>
      <c r="D39" s="323"/>
      <c r="E39" s="323"/>
      <c r="F39" s="323"/>
      <c r="G39" s="323"/>
      <c r="H39" s="323"/>
      <c r="I39" s="323"/>
      <c r="J39" s="324"/>
      <c r="K39" s="14"/>
      <c r="L39" s="384" t="s">
        <v>36</v>
      </c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26" t="s">
        <v>81</v>
      </c>
      <c r="AZ39" s="327"/>
      <c r="BA39" s="327"/>
      <c r="BB39" s="327"/>
      <c r="BC39" s="327"/>
      <c r="BD39" s="327"/>
      <c r="BE39" s="327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CH39" s="328"/>
      <c r="CI39" s="328"/>
      <c r="CJ39" s="328"/>
      <c r="CK39" s="328"/>
      <c r="CL39" s="328"/>
      <c r="CM39" s="328"/>
      <c r="CN39" s="328"/>
      <c r="CO39" s="328"/>
      <c r="CP39" s="328"/>
      <c r="CQ39" s="328"/>
      <c r="CR39" s="328"/>
      <c r="CS39" s="328"/>
      <c r="CT39" s="328"/>
      <c r="CU39" s="328"/>
      <c r="CV39" s="328"/>
      <c r="CW39" s="328"/>
      <c r="CX39" s="328"/>
      <c r="CY39" s="328"/>
      <c r="CZ39" s="328"/>
      <c r="DA39" s="328"/>
      <c r="DB39" s="328"/>
      <c r="DC39" s="328"/>
      <c r="DD39" s="328"/>
      <c r="DE39" s="328"/>
      <c r="DF39" s="328"/>
      <c r="DG39" s="328"/>
      <c r="DH39" s="328"/>
      <c r="DI39" s="328"/>
      <c r="DJ39" s="328"/>
      <c r="DK39" s="328"/>
      <c r="DL39" s="328"/>
      <c r="DM39" s="328"/>
      <c r="DN39" s="328"/>
      <c r="DO39" s="328"/>
      <c r="DP39" s="328"/>
      <c r="DQ39" s="328"/>
      <c r="DR39" s="328"/>
      <c r="DS39" s="328"/>
      <c r="DT39" s="328"/>
      <c r="DU39" s="328"/>
      <c r="DV39" s="328"/>
      <c r="DW39" s="328"/>
      <c r="DX39" s="328"/>
      <c r="DY39" s="328"/>
      <c r="DZ39" s="328"/>
      <c r="EA39" s="328"/>
      <c r="EB39" s="328"/>
    </row>
    <row r="40" spans="1:132" s="15" customFormat="1" ht="15" customHeight="1" thickBot="1">
      <c r="A40" s="305"/>
      <c r="B40" s="306"/>
      <c r="C40" s="306"/>
      <c r="D40" s="306"/>
      <c r="E40" s="306"/>
      <c r="F40" s="306"/>
      <c r="G40" s="306"/>
      <c r="H40" s="306"/>
      <c r="I40" s="306"/>
      <c r="J40" s="307"/>
      <c r="K40" s="17"/>
      <c r="L40" s="385" t="s">
        <v>37</v>
      </c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09" t="s">
        <v>82</v>
      </c>
      <c r="AZ40" s="310"/>
      <c r="BA40" s="310"/>
      <c r="BB40" s="310"/>
      <c r="BC40" s="310"/>
      <c r="BD40" s="310"/>
      <c r="BE40" s="310"/>
      <c r="BF40" s="311">
        <f>SUM(BF33:BT39)</f>
        <v>0</v>
      </c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>
        <f t="shared" ref="BU40" si="6">SUM(BU33:CI39)</f>
        <v>0</v>
      </c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>
        <f t="shared" ref="CJ40" si="7">SUM(CJ33:CX39)</f>
        <v>0</v>
      </c>
      <c r="CK40" s="311"/>
      <c r="CL40" s="311"/>
      <c r="CM40" s="311"/>
      <c r="CN40" s="311"/>
      <c r="CO40" s="311"/>
      <c r="CP40" s="311"/>
      <c r="CQ40" s="311"/>
      <c r="CR40" s="311"/>
      <c r="CS40" s="311"/>
      <c r="CT40" s="311"/>
      <c r="CU40" s="311"/>
      <c r="CV40" s="311"/>
      <c r="CW40" s="311"/>
      <c r="CX40" s="311"/>
      <c r="CY40" s="311">
        <f t="shared" ref="CY40" si="8">SUM(CY33:DM39)</f>
        <v>0</v>
      </c>
      <c r="CZ40" s="311"/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  <c r="DK40" s="311"/>
      <c r="DL40" s="311"/>
      <c r="DM40" s="311"/>
      <c r="DN40" s="311">
        <f t="shared" ref="DN40" si="9">SUM(DN33:EB39)</f>
        <v>0</v>
      </c>
      <c r="DO40" s="311"/>
      <c r="DP40" s="311"/>
      <c r="DQ40" s="311"/>
      <c r="DR40" s="311"/>
      <c r="DS40" s="311"/>
      <c r="DT40" s="311"/>
      <c r="DU40" s="311"/>
      <c r="DV40" s="311"/>
      <c r="DW40" s="311"/>
      <c r="DX40" s="311"/>
      <c r="DY40" s="311"/>
      <c r="DZ40" s="311"/>
      <c r="EA40" s="311"/>
      <c r="EB40" s="311"/>
    </row>
    <row r="41" spans="1:132" s="6" customFormat="1" ht="15" customHeight="1" thickBot="1">
      <c r="A41" s="312"/>
      <c r="B41" s="313"/>
      <c r="C41" s="313"/>
      <c r="D41" s="313"/>
      <c r="E41" s="313"/>
      <c r="F41" s="313"/>
      <c r="G41" s="313"/>
      <c r="H41" s="313"/>
      <c r="I41" s="313"/>
      <c r="J41" s="314"/>
      <c r="K41" s="18"/>
      <c r="L41" s="315" t="s">
        <v>38</v>
      </c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09" t="s">
        <v>83</v>
      </c>
      <c r="AZ41" s="310"/>
      <c r="BA41" s="310"/>
      <c r="BB41" s="310"/>
      <c r="BC41" s="310"/>
      <c r="BD41" s="310"/>
      <c r="BE41" s="310"/>
      <c r="BF41" s="316">
        <f>SUM(BF32,BF40)</f>
        <v>0</v>
      </c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>
        <f t="shared" ref="BU41" si="10">SUM(BU32,BU40)</f>
        <v>0</v>
      </c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>
        <f t="shared" ref="CJ41" si="11">SUM(CJ32,CJ40)</f>
        <v>0</v>
      </c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>
        <f t="shared" ref="CY41" si="12">SUM(CY32,CY40)</f>
        <v>0</v>
      </c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>
        <f t="shared" ref="DN41" si="13">SUM(DN32,DN40)</f>
        <v>0</v>
      </c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</row>
    <row r="42" spans="1:132" s="6" customFormat="1" ht="12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7" t="s">
        <v>39</v>
      </c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</row>
    <row r="43" spans="1:132" s="6" customFormat="1" ht="6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7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</row>
    <row r="44" spans="1:132" s="6" customFormat="1" ht="20.100000000000001" customHeight="1">
      <c r="A44" s="360" t="s">
        <v>63</v>
      </c>
      <c r="B44" s="361"/>
      <c r="C44" s="361"/>
      <c r="D44" s="361"/>
      <c r="E44" s="361"/>
      <c r="F44" s="361"/>
      <c r="G44" s="361"/>
      <c r="H44" s="361"/>
      <c r="I44" s="361"/>
      <c r="J44" s="362"/>
      <c r="K44" s="369" t="s">
        <v>64</v>
      </c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1"/>
      <c r="AY44" s="369" t="s">
        <v>66</v>
      </c>
      <c r="AZ44" s="370"/>
      <c r="BA44" s="370"/>
      <c r="BB44" s="370"/>
      <c r="BC44" s="370"/>
      <c r="BD44" s="370"/>
      <c r="BE44" s="371"/>
      <c r="BF44" s="378">
        <f>BF18</f>
        <v>43922</v>
      </c>
      <c r="BG44" s="379"/>
      <c r="BH44" s="379"/>
      <c r="BI44" s="379"/>
      <c r="BJ44" s="379"/>
      <c r="BK44" s="379"/>
      <c r="BL44" s="379"/>
      <c r="BM44" s="379"/>
      <c r="BN44" s="379"/>
      <c r="BO44" s="379"/>
      <c r="BP44" s="379"/>
      <c r="BQ44" s="379"/>
      <c r="BR44" s="379"/>
      <c r="BS44" s="379"/>
      <c r="BT44" s="380"/>
      <c r="BU44" s="378">
        <f t="shared" ref="BU44" si="14">BU18</f>
        <v>43831</v>
      </c>
      <c r="BV44" s="379"/>
      <c r="BW44" s="379"/>
      <c r="BX44" s="379"/>
      <c r="BY44" s="379"/>
      <c r="BZ44" s="379"/>
      <c r="CA44" s="379"/>
      <c r="CB44" s="379"/>
      <c r="CC44" s="379"/>
      <c r="CD44" s="379"/>
      <c r="CE44" s="379"/>
      <c r="CF44" s="379"/>
      <c r="CG44" s="379"/>
      <c r="CH44" s="379"/>
      <c r="CI44" s="380"/>
      <c r="CJ44" s="378">
        <f t="shared" ref="CJ44" si="15">CJ18</f>
        <v>43739</v>
      </c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80"/>
      <c r="CY44" s="378">
        <f t="shared" ref="CY44" si="16">CY18</f>
        <v>43647</v>
      </c>
      <c r="CZ44" s="379"/>
      <c r="DA44" s="379"/>
      <c r="DB44" s="379"/>
      <c r="DC44" s="379"/>
      <c r="DD44" s="379"/>
      <c r="DE44" s="379"/>
      <c r="DF44" s="379"/>
      <c r="DG44" s="379"/>
      <c r="DH44" s="379"/>
      <c r="DI44" s="379"/>
      <c r="DJ44" s="379"/>
      <c r="DK44" s="379"/>
      <c r="DL44" s="379"/>
      <c r="DM44" s="380"/>
      <c r="DN44" s="378">
        <f t="shared" ref="DN44" si="17">DN18</f>
        <v>43556</v>
      </c>
      <c r="DO44" s="379"/>
      <c r="DP44" s="379"/>
      <c r="DQ44" s="379"/>
      <c r="DR44" s="379"/>
      <c r="DS44" s="379"/>
      <c r="DT44" s="379"/>
      <c r="DU44" s="379"/>
      <c r="DV44" s="379"/>
      <c r="DW44" s="379"/>
      <c r="DX44" s="379"/>
      <c r="DY44" s="379"/>
      <c r="DZ44" s="379"/>
      <c r="EA44" s="379"/>
      <c r="EB44" s="380"/>
    </row>
    <row r="45" spans="1:132" s="6" customFormat="1" ht="12" customHeight="1">
      <c r="A45" s="363"/>
      <c r="B45" s="364"/>
      <c r="C45" s="364"/>
      <c r="D45" s="364"/>
      <c r="E45" s="364"/>
      <c r="F45" s="364"/>
      <c r="G45" s="364"/>
      <c r="H45" s="364"/>
      <c r="I45" s="364"/>
      <c r="J45" s="365"/>
      <c r="K45" s="372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4"/>
      <c r="AY45" s="372"/>
      <c r="AZ45" s="373"/>
      <c r="BA45" s="373"/>
      <c r="BB45" s="373"/>
      <c r="BC45" s="373"/>
      <c r="BD45" s="373"/>
      <c r="BE45" s="374"/>
      <c r="BF45" s="381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3"/>
      <c r="BU45" s="381"/>
      <c r="BV45" s="382"/>
      <c r="BW45" s="382"/>
      <c r="BX45" s="382"/>
      <c r="BY45" s="382"/>
      <c r="BZ45" s="382"/>
      <c r="CA45" s="382"/>
      <c r="CB45" s="382"/>
      <c r="CC45" s="382"/>
      <c r="CD45" s="382"/>
      <c r="CE45" s="382"/>
      <c r="CF45" s="382"/>
      <c r="CG45" s="382"/>
      <c r="CH45" s="382"/>
      <c r="CI45" s="383"/>
      <c r="CJ45" s="381"/>
      <c r="CK45" s="382"/>
      <c r="CL45" s="382"/>
      <c r="CM45" s="382"/>
      <c r="CN45" s="382"/>
      <c r="CO45" s="382"/>
      <c r="CP45" s="382"/>
      <c r="CQ45" s="382"/>
      <c r="CR45" s="382"/>
      <c r="CS45" s="382"/>
      <c r="CT45" s="382"/>
      <c r="CU45" s="382"/>
      <c r="CV45" s="382"/>
      <c r="CW45" s="382"/>
      <c r="CX45" s="383"/>
      <c r="CY45" s="381"/>
      <c r="CZ45" s="382"/>
      <c r="DA45" s="382"/>
      <c r="DB45" s="382"/>
      <c r="DC45" s="382"/>
      <c r="DD45" s="382"/>
      <c r="DE45" s="382"/>
      <c r="DF45" s="382"/>
      <c r="DG45" s="382"/>
      <c r="DH45" s="382"/>
      <c r="DI45" s="382"/>
      <c r="DJ45" s="382"/>
      <c r="DK45" s="382"/>
      <c r="DL45" s="382"/>
      <c r="DM45" s="383"/>
      <c r="DN45" s="381"/>
      <c r="DO45" s="382"/>
      <c r="DP45" s="382"/>
      <c r="DQ45" s="382"/>
      <c r="DR45" s="382"/>
      <c r="DS45" s="382"/>
      <c r="DT45" s="382"/>
      <c r="DU45" s="382"/>
      <c r="DV45" s="382"/>
      <c r="DW45" s="382"/>
      <c r="DX45" s="382"/>
      <c r="DY45" s="382"/>
      <c r="DZ45" s="382"/>
      <c r="EA45" s="382"/>
      <c r="EB45" s="383"/>
    </row>
    <row r="46" spans="1:132" s="6" customFormat="1" ht="7.5" customHeight="1">
      <c r="A46" s="366"/>
      <c r="B46" s="367"/>
      <c r="C46" s="367"/>
      <c r="D46" s="367"/>
      <c r="E46" s="367"/>
      <c r="F46" s="367"/>
      <c r="G46" s="367"/>
      <c r="H46" s="367"/>
      <c r="I46" s="367"/>
      <c r="J46" s="368"/>
      <c r="K46" s="375"/>
      <c r="L46" s="376"/>
      <c r="M46" s="376"/>
      <c r="N46" s="376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6"/>
      <c r="AD46" s="376"/>
      <c r="AE46" s="376"/>
      <c r="AF46" s="376"/>
      <c r="AG46" s="376"/>
      <c r="AH46" s="376"/>
      <c r="AI46" s="376"/>
      <c r="AJ46" s="376"/>
      <c r="AK46" s="376"/>
      <c r="AL46" s="376"/>
      <c r="AM46" s="376"/>
      <c r="AN46" s="376"/>
      <c r="AO46" s="376"/>
      <c r="AP46" s="376"/>
      <c r="AQ46" s="376"/>
      <c r="AR46" s="376"/>
      <c r="AS46" s="376"/>
      <c r="AT46" s="376"/>
      <c r="AU46" s="376"/>
      <c r="AV46" s="376"/>
      <c r="AW46" s="376"/>
      <c r="AX46" s="377"/>
      <c r="AY46" s="375"/>
      <c r="AZ46" s="376"/>
      <c r="BA46" s="376"/>
      <c r="BB46" s="376"/>
      <c r="BC46" s="376"/>
      <c r="BD46" s="376"/>
      <c r="BE46" s="377"/>
      <c r="BF46" s="381"/>
      <c r="BG46" s="382"/>
      <c r="BH46" s="382"/>
      <c r="BI46" s="382"/>
      <c r="BJ46" s="382"/>
      <c r="BK46" s="382"/>
      <c r="BL46" s="382"/>
      <c r="BM46" s="382"/>
      <c r="BN46" s="382"/>
      <c r="BO46" s="382"/>
      <c r="BP46" s="382"/>
      <c r="BQ46" s="382"/>
      <c r="BR46" s="382"/>
      <c r="BS46" s="382"/>
      <c r="BT46" s="383"/>
      <c r="BU46" s="381"/>
      <c r="BV46" s="382"/>
      <c r="BW46" s="382"/>
      <c r="BX46" s="382"/>
      <c r="BY46" s="382"/>
      <c r="BZ46" s="382"/>
      <c r="CA46" s="382"/>
      <c r="CB46" s="382"/>
      <c r="CC46" s="382"/>
      <c r="CD46" s="382"/>
      <c r="CE46" s="382"/>
      <c r="CF46" s="382"/>
      <c r="CG46" s="382"/>
      <c r="CH46" s="382"/>
      <c r="CI46" s="383"/>
      <c r="CJ46" s="381"/>
      <c r="CK46" s="382"/>
      <c r="CL46" s="382"/>
      <c r="CM46" s="382"/>
      <c r="CN46" s="382"/>
      <c r="CO46" s="382"/>
      <c r="CP46" s="382"/>
      <c r="CQ46" s="382"/>
      <c r="CR46" s="382"/>
      <c r="CS46" s="382"/>
      <c r="CT46" s="382"/>
      <c r="CU46" s="382"/>
      <c r="CV46" s="382"/>
      <c r="CW46" s="382"/>
      <c r="CX46" s="383"/>
      <c r="CY46" s="381"/>
      <c r="CZ46" s="382"/>
      <c r="DA46" s="382"/>
      <c r="DB46" s="382"/>
      <c r="DC46" s="382"/>
      <c r="DD46" s="382"/>
      <c r="DE46" s="382"/>
      <c r="DF46" s="382"/>
      <c r="DG46" s="382"/>
      <c r="DH46" s="382"/>
      <c r="DI46" s="382"/>
      <c r="DJ46" s="382"/>
      <c r="DK46" s="382"/>
      <c r="DL46" s="382"/>
      <c r="DM46" s="383"/>
      <c r="DN46" s="381"/>
      <c r="DO46" s="382"/>
      <c r="DP46" s="382"/>
      <c r="DQ46" s="382"/>
      <c r="DR46" s="382"/>
      <c r="DS46" s="382"/>
      <c r="DT46" s="382"/>
      <c r="DU46" s="382"/>
      <c r="DV46" s="382"/>
      <c r="DW46" s="382"/>
      <c r="DX46" s="382"/>
      <c r="DY46" s="382"/>
      <c r="DZ46" s="382"/>
      <c r="EA46" s="382"/>
      <c r="EB46" s="383"/>
    </row>
    <row r="47" spans="1:132" s="6" customFormat="1" ht="12">
      <c r="A47" s="353"/>
      <c r="B47" s="354"/>
      <c r="C47" s="354"/>
      <c r="D47" s="354"/>
      <c r="E47" s="354"/>
      <c r="F47" s="354"/>
      <c r="G47" s="354"/>
      <c r="H47" s="354"/>
      <c r="I47" s="354"/>
      <c r="J47" s="355"/>
      <c r="K47" s="356" t="s">
        <v>40</v>
      </c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  <c r="AX47" s="357"/>
      <c r="AY47" s="353" t="s">
        <v>84</v>
      </c>
      <c r="AZ47" s="354"/>
      <c r="BA47" s="354"/>
      <c r="BB47" s="354"/>
      <c r="BC47" s="354"/>
      <c r="BD47" s="354"/>
      <c r="BE47" s="354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321"/>
      <c r="BV47" s="321"/>
      <c r="BW47" s="321"/>
      <c r="BX47" s="321"/>
      <c r="BY47" s="321"/>
      <c r="BZ47" s="321"/>
      <c r="CA47" s="321"/>
      <c r="CB47" s="321"/>
      <c r="CC47" s="321"/>
      <c r="CD47" s="321"/>
      <c r="CE47" s="321"/>
      <c r="CF47" s="321"/>
      <c r="CG47" s="321"/>
      <c r="CH47" s="321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321"/>
      <c r="CT47" s="321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321"/>
      <c r="DR47" s="321"/>
      <c r="DS47" s="321"/>
      <c r="DT47" s="321"/>
      <c r="DU47" s="321"/>
      <c r="DV47" s="321"/>
      <c r="DW47" s="321"/>
      <c r="DX47" s="321"/>
      <c r="DY47" s="321"/>
      <c r="DZ47" s="321"/>
      <c r="EA47" s="321"/>
      <c r="EB47" s="321"/>
    </row>
    <row r="48" spans="1:132" s="6" customFormat="1" ht="18" customHeight="1">
      <c r="A48" s="329"/>
      <c r="B48" s="330"/>
      <c r="C48" s="330"/>
      <c r="D48" s="330"/>
      <c r="E48" s="330"/>
      <c r="F48" s="330"/>
      <c r="G48" s="330"/>
      <c r="H48" s="330"/>
      <c r="I48" s="330"/>
      <c r="J48" s="331"/>
      <c r="K48" s="334" t="s">
        <v>65</v>
      </c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29"/>
      <c r="AZ48" s="330"/>
      <c r="BA48" s="330"/>
      <c r="BB48" s="330"/>
      <c r="BC48" s="330"/>
      <c r="BD48" s="330"/>
      <c r="BE48" s="330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  <c r="BU48" s="321"/>
      <c r="BV48" s="321"/>
      <c r="BW48" s="321"/>
      <c r="BX48" s="321"/>
      <c r="BY48" s="321"/>
      <c r="BZ48" s="321"/>
      <c r="CA48" s="321"/>
      <c r="CB48" s="321"/>
      <c r="CC48" s="321"/>
      <c r="CD48" s="321"/>
      <c r="CE48" s="321"/>
      <c r="CF48" s="321"/>
      <c r="CG48" s="321"/>
      <c r="CH48" s="321"/>
      <c r="CI48" s="321"/>
      <c r="CJ48" s="321"/>
      <c r="CK48" s="321"/>
      <c r="CL48" s="321"/>
      <c r="CM48" s="321"/>
      <c r="CN48" s="321"/>
      <c r="CO48" s="321"/>
      <c r="CP48" s="321"/>
      <c r="CQ48" s="321"/>
      <c r="CR48" s="321"/>
      <c r="CS48" s="321"/>
      <c r="CT48" s="321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321"/>
      <c r="DR48" s="321"/>
      <c r="DS48" s="321"/>
      <c r="DT48" s="321"/>
      <c r="DU48" s="321"/>
      <c r="DV48" s="321"/>
      <c r="DW48" s="321"/>
      <c r="DX48" s="321"/>
      <c r="DY48" s="321"/>
      <c r="DZ48" s="321"/>
      <c r="EA48" s="321"/>
      <c r="EB48" s="321"/>
    </row>
    <row r="49" spans="1:132" s="6" customFormat="1" ht="35.1" customHeight="1">
      <c r="A49" s="332"/>
      <c r="B49" s="302"/>
      <c r="C49" s="302"/>
      <c r="D49" s="302"/>
      <c r="E49" s="302"/>
      <c r="F49" s="302"/>
      <c r="G49" s="302"/>
      <c r="H49" s="302"/>
      <c r="I49" s="302"/>
      <c r="J49" s="333"/>
      <c r="K49" s="12"/>
      <c r="L49" s="358" t="s">
        <v>67</v>
      </c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  <c r="AN49" s="358"/>
      <c r="AO49" s="358"/>
      <c r="AP49" s="358"/>
      <c r="AQ49" s="358"/>
      <c r="AR49" s="358"/>
      <c r="AS49" s="358"/>
      <c r="AT49" s="358"/>
      <c r="AU49" s="358"/>
      <c r="AV49" s="358"/>
      <c r="AW49" s="358"/>
      <c r="AX49" s="359"/>
      <c r="AY49" s="332"/>
      <c r="AZ49" s="302"/>
      <c r="BA49" s="302"/>
      <c r="BB49" s="302"/>
      <c r="BC49" s="302"/>
      <c r="BD49" s="302"/>
      <c r="BE49" s="302"/>
      <c r="BF49" s="321"/>
      <c r="BG49" s="321"/>
      <c r="BH49" s="321"/>
      <c r="BI49" s="321"/>
      <c r="BJ49" s="321"/>
      <c r="BK49" s="321"/>
      <c r="BL49" s="321"/>
      <c r="BM49" s="321"/>
      <c r="BN49" s="321"/>
      <c r="BO49" s="321"/>
      <c r="BP49" s="321"/>
      <c r="BQ49" s="321"/>
      <c r="BR49" s="321"/>
      <c r="BS49" s="321"/>
      <c r="BT49" s="321"/>
      <c r="BU49" s="321"/>
      <c r="BV49" s="321"/>
      <c r="BW49" s="321"/>
      <c r="BX49" s="321"/>
      <c r="BY49" s="321"/>
      <c r="BZ49" s="321"/>
      <c r="CA49" s="321"/>
      <c r="CB49" s="321"/>
      <c r="CC49" s="321"/>
      <c r="CD49" s="321"/>
      <c r="CE49" s="321"/>
      <c r="CF49" s="321"/>
      <c r="CG49" s="321"/>
      <c r="CH49" s="321"/>
      <c r="CI49" s="321"/>
      <c r="CJ49" s="321"/>
      <c r="CK49" s="321"/>
      <c r="CL49" s="321"/>
      <c r="CM49" s="321"/>
      <c r="CN49" s="321"/>
      <c r="CO49" s="321"/>
      <c r="CP49" s="321"/>
      <c r="CQ49" s="321"/>
      <c r="CR49" s="321"/>
      <c r="CS49" s="321"/>
      <c r="CT49" s="321"/>
      <c r="CU49" s="321"/>
      <c r="CV49" s="321"/>
      <c r="CW49" s="321"/>
      <c r="CX49" s="321"/>
      <c r="CY49" s="321"/>
      <c r="CZ49" s="321"/>
      <c r="DA49" s="321"/>
      <c r="DB49" s="321"/>
      <c r="DC49" s="321"/>
      <c r="DD49" s="321"/>
      <c r="DE49" s="321"/>
      <c r="DF49" s="321"/>
      <c r="DG49" s="321"/>
      <c r="DH49" s="321"/>
      <c r="DI49" s="321"/>
      <c r="DJ49" s="321"/>
      <c r="DK49" s="321"/>
      <c r="DL49" s="321"/>
      <c r="DM49" s="321"/>
      <c r="DN49" s="321"/>
      <c r="DO49" s="321"/>
      <c r="DP49" s="321"/>
      <c r="DQ49" s="321"/>
      <c r="DR49" s="321"/>
      <c r="DS49" s="321"/>
      <c r="DT49" s="321"/>
      <c r="DU49" s="321"/>
      <c r="DV49" s="321"/>
      <c r="DW49" s="321"/>
      <c r="DX49" s="321"/>
      <c r="DY49" s="321"/>
      <c r="DZ49" s="321"/>
      <c r="EA49" s="321"/>
      <c r="EB49" s="321"/>
    </row>
    <row r="50" spans="1:132" s="6" customFormat="1" ht="27.95" customHeight="1">
      <c r="A50" s="317"/>
      <c r="B50" s="318"/>
      <c r="C50" s="318"/>
      <c r="D50" s="318"/>
      <c r="E50" s="318"/>
      <c r="F50" s="318"/>
      <c r="G50" s="318"/>
      <c r="H50" s="318"/>
      <c r="I50" s="318"/>
      <c r="J50" s="319"/>
      <c r="K50" s="13"/>
      <c r="L50" s="350" t="s">
        <v>41</v>
      </c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1" t="s">
        <v>85</v>
      </c>
      <c r="AZ50" s="352"/>
      <c r="BA50" s="352"/>
      <c r="BB50" s="352"/>
      <c r="BC50" s="352"/>
      <c r="BD50" s="352"/>
      <c r="BE50" s="352"/>
      <c r="BF50" s="321"/>
      <c r="BG50" s="321"/>
      <c r="BH50" s="321"/>
      <c r="BI50" s="321"/>
      <c r="BJ50" s="321"/>
      <c r="BK50" s="321"/>
      <c r="BL50" s="321"/>
      <c r="BM50" s="321"/>
      <c r="BN50" s="321"/>
      <c r="BO50" s="321"/>
      <c r="BP50" s="321"/>
      <c r="BQ50" s="321"/>
      <c r="BR50" s="321"/>
      <c r="BS50" s="321"/>
      <c r="BT50" s="321"/>
      <c r="BU50" s="321"/>
      <c r="BV50" s="321"/>
      <c r="BW50" s="321"/>
      <c r="BX50" s="321"/>
      <c r="BY50" s="321"/>
      <c r="BZ50" s="321"/>
      <c r="CA50" s="321"/>
      <c r="CB50" s="321"/>
      <c r="CC50" s="321"/>
      <c r="CD50" s="321"/>
      <c r="CE50" s="321"/>
      <c r="CF50" s="321"/>
      <c r="CG50" s="321"/>
      <c r="CH50" s="321"/>
      <c r="CI50" s="321"/>
      <c r="CJ50" s="321"/>
      <c r="CK50" s="321"/>
      <c r="CL50" s="321"/>
      <c r="CM50" s="321"/>
      <c r="CN50" s="321"/>
      <c r="CO50" s="321"/>
      <c r="CP50" s="321"/>
      <c r="CQ50" s="321"/>
      <c r="CR50" s="321"/>
      <c r="CS50" s="321"/>
      <c r="CT50" s="321"/>
      <c r="CU50" s="321"/>
      <c r="CV50" s="321"/>
      <c r="CW50" s="321"/>
      <c r="CX50" s="321"/>
      <c r="CY50" s="321"/>
      <c r="CZ50" s="321"/>
      <c r="DA50" s="321"/>
      <c r="DB50" s="321"/>
      <c r="DC50" s="321"/>
      <c r="DD50" s="321"/>
      <c r="DE50" s="321"/>
      <c r="DF50" s="321"/>
      <c r="DG50" s="321"/>
      <c r="DH50" s="321"/>
      <c r="DI50" s="321"/>
      <c r="DJ50" s="321"/>
      <c r="DK50" s="321"/>
      <c r="DL50" s="321"/>
      <c r="DM50" s="321"/>
      <c r="DN50" s="321"/>
      <c r="DO50" s="321"/>
      <c r="DP50" s="321"/>
      <c r="DQ50" s="321"/>
      <c r="DR50" s="321"/>
      <c r="DS50" s="321"/>
      <c r="DT50" s="321"/>
      <c r="DU50" s="321"/>
      <c r="DV50" s="321"/>
      <c r="DW50" s="321"/>
      <c r="DX50" s="321"/>
      <c r="DY50" s="321"/>
      <c r="DZ50" s="321"/>
      <c r="EA50" s="321"/>
      <c r="EB50" s="321"/>
    </row>
    <row r="51" spans="1:132" s="6" customFormat="1" ht="15" customHeight="1">
      <c r="A51" s="317"/>
      <c r="B51" s="318"/>
      <c r="C51" s="318"/>
      <c r="D51" s="318"/>
      <c r="E51" s="318"/>
      <c r="F51" s="318"/>
      <c r="G51" s="318"/>
      <c r="H51" s="318"/>
      <c r="I51" s="318"/>
      <c r="J51" s="319"/>
      <c r="K51" s="13"/>
      <c r="L51" s="320" t="s">
        <v>42</v>
      </c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17" t="s">
        <v>86</v>
      </c>
      <c r="AZ51" s="318"/>
      <c r="BA51" s="318"/>
      <c r="BB51" s="318"/>
      <c r="BC51" s="318"/>
      <c r="BD51" s="318"/>
      <c r="BE51" s="318"/>
      <c r="BF51" s="321"/>
      <c r="BG51" s="321"/>
      <c r="BH51" s="321"/>
      <c r="BI51" s="321"/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/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G51" s="321"/>
      <c r="CH51" s="321"/>
      <c r="CI51" s="321"/>
      <c r="CJ51" s="321"/>
      <c r="CK51" s="321"/>
      <c r="CL51" s="321"/>
      <c r="CM51" s="321"/>
      <c r="CN51" s="321"/>
      <c r="CO51" s="321"/>
      <c r="CP51" s="321"/>
      <c r="CQ51" s="321"/>
      <c r="CR51" s="321"/>
      <c r="CS51" s="321"/>
      <c r="CT51" s="321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321"/>
      <c r="DR51" s="321"/>
      <c r="DS51" s="321"/>
      <c r="DT51" s="321"/>
      <c r="DU51" s="321"/>
      <c r="DV51" s="321"/>
      <c r="DW51" s="321"/>
      <c r="DX51" s="321"/>
      <c r="DY51" s="321"/>
      <c r="DZ51" s="321"/>
      <c r="EA51" s="321"/>
      <c r="EB51" s="321"/>
    </row>
    <row r="52" spans="1:132" s="6" customFormat="1" ht="15" customHeight="1">
      <c r="A52" s="317"/>
      <c r="B52" s="318"/>
      <c r="C52" s="318"/>
      <c r="D52" s="318"/>
      <c r="E52" s="318"/>
      <c r="F52" s="318"/>
      <c r="G52" s="318"/>
      <c r="H52" s="318"/>
      <c r="I52" s="318"/>
      <c r="J52" s="319"/>
      <c r="K52" s="13"/>
      <c r="L52" s="320" t="s">
        <v>43</v>
      </c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0"/>
      <c r="AV52" s="320"/>
      <c r="AW52" s="320"/>
      <c r="AX52" s="320"/>
      <c r="AY52" s="317" t="s">
        <v>87</v>
      </c>
      <c r="AZ52" s="318"/>
      <c r="BA52" s="318"/>
      <c r="BB52" s="318"/>
      <c r="BC52" s="318"/>
      <c r="BD52" s="318"/>
      <c r="BE52" s="318"/>
      <c r="BF52" s="321"/>
      <c r="BG52" s="321"/>
      <c r="BH52" s="321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G52" s="321"/>
      <c r="CH52" s="321"/>
      <c r="CI52" s="321"/>
      <c r="CJ52" s="321"/>
      <c r="CK52" s="321"/>
      <c r="CL52" s="321"/>
      <c r="CM52" s="321"/>
      <c r="CN52" s="321"/>
      <c r="CO52" s="321"/>
      <c r="CP52" s="321"/>
      <c r="CQ52" s="321"/>
      <c r="CR52" s="321"/>
      <c r="CS52" s="321"/>
      <c r="CT52" s="321"/>
      <c r="CU52" s="321"/>
      <c r="CV52" s="321"/>
      <c r="CW52" s="321"/>
      <c r="CX52" s="321"/>
      <c r="CY52" s="321"/>
      <c r="CZ52" s="321"/>
      <c r="DA52" s="321"/>
      <c r="DB52" s="321"/>
      <c r="DC52" s="321"/>
      <c r="DD52" s="321"/>
      <c r="DE52" s="321"/>
      <c r="DF52" s="321"/>
      <c r="DG52" s="321"/>
      <c r="DH52" s="321"/>
      <c r="DI52" s="321"/>
      <c r="DJ52" s="321"/>
      <c r="DK52" s="321"/>
      <c r="DL52" s="321"/>
      <c r="DM52" s="321"/>
      <c r="DN52" s="321"/>
      <c r="DO52" s="321"/>
      <c r="DP52" s="321"/>
      <c r="DQ52" s="321"/>
      <c r="DR52" s="321"/>
      <c r="DS52" s="321"/>
      <c r="DT52" s="321"/>
      <c r="DU52" s="321"/>
      <c r="DV52" s="321"/>
      <c r="DW52" s="321"/>
      <c r="DX52" s="321"/>
      <c r="DY52" s="321"/>
      <c r="DZ52" s="321"/>
      <c r="EA52" s="321"/>
      <c r="EB52" s="321"/>
    </row>
    <row r="53" spans="1:132" s="6" customFormat="1" ht="15" customHeight="1">
      <c r="A53" s="317"/>
      <c r="B53" s="318"/>
      <c r="C53" s="318"/>
      <c r="D53" s="318"/>
      <c r="E53" s="318"/>
      <c r="F53" s="318"/>
      <c r="G53" s="318"/>
      <c r="H53" s="318"/>
      <c r="I53" s="318"/>
      <c r="J53" s="319"/>
      <c r="K53" s="13"/>
      <c r="L53" s="320" t="s">
        <v>44</v>
      </c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20"/>
      <c r="AF53" s="320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0"/>
      <c r="AV53" s="320"/>
      <c r="AW53" s="320"/>
      <c r="AX53" s="320"/>
      <c r="AY53" s="317" t="s">
        <v>88</v>
      </c>
      <c r="AZ53" s="318"/>
      <c r="BA53" s="318"/>
      <c r="BB53" s="318"/>
      <c r="BC53" s="318"/>
      <c r="BD53" s="318"/>
      <c r="BE53" s="318"/>
      <c r="BF53" s="321"/>
      <c r="BG53" s="321"/>
      <c r="BH53" s="321"/>
      <c r="BI53" s="321"/>
      <c r="BJ53" s="321"/>
      <c r="BK53" s="321"/>
      <c r="BL53" s="321"/>
      <c r="BM53" s="321"/>
      <c r="BN53" s="321"/>
      <c r="BO53" s="321"/>
      <c r="BP53" s="321"/>
      <c r="BQ53" s="321"/>
      <c r="BR53" s="321"/>
      <c r="BS53" s="321"/>
      <c r="BT53" s="321"/>
      <c r="BU53" s="321"/>
      <c r="BV53" s="321"/>
      <c r="BW53" s="321"/>
      <c r="BX53" s="321"/>
      <c r="BY53" s="321"/>
      <c r="BZ53" s="321"/>
      <c r="CA53" s="321"/>
      <c r="CB53" s="321"/>
      <c r="CC53" s="321"/>
      <c r="CD53" s="321"/>
      <c r="CE53" s="321"/>
      <c r="CF53" s="321"/>
      <c r="CG53" s="321"/>
      <c r="CH53" s="321"/>
      <c r="CI53" s="321"/>
      <c r="CJ53" s="321"/>
      <c r="CK53" s="321"/>
      <c r="CL53" s="321"/>
      <c r="CM53" s="321"/>
      <c r="CN53" s="321"/>
      <c r="CO53" s="321"/>
      <c r="CP53" s="321"/>
      <c r="CQ53" s="321"/>
      <c r="CR53" s="321"/>
      <c r="CS53" s="321"/>
      <c r="CT53" s="321"/>
      <c r="CU53" s="321"/>
      <c r="CV53" s="321"/>
      <c r="CW53" s="321"/>
      <c r="CX53" s="321"/>
      <c r="CY53" s="321"/>
      <c r="CZ53" s="321"/>
      <c r="DA53" s="321"/>
      <c r="DB53" s="321"/>
      <c r="DC53" s="321"/>
      <c r="DD53" s="321"/>
      <c r="DE53" s="321"/>
      <c r="DF53" s="321"/>
      <c r="DG53" s="321"/>
      <c r="DH53" s="321"/>
      <c r="DI53" s="321"/>
      <c r="DJ53" s="321"/>
      <c r="DK53" s="321"/>
      <c r="DL53" s="321"/>
      <c r="DM53" s="321"/>
      <c r="DN53" s="321"/>
      <c r="DO53" s="321"/>
      <c r="DP53" s="321"/>
      <c r="DQ53" s="321"/>
      <c r="DR53" s="321"/>
      <c r="DS53" s="321"/>
      <c r="DT53" s="321"/>
      <c r="DU53" s="321"/>
      <c r="DV53" s="321"/>
      <c r="DW53" s="321"/>
      <c r="DX53" s="321"/>
      <c r="DY53" s="321"/>
      <c r="DZ53" s="321"/>
      <c r="EA53" s="321"/>
      <c r="EB53" s="321"/>
    </row>
    <row r="54" spans="1:132" s="15" customFormat="1" ht="27.95" customHeight="1" thickBot="1">
      <c r="A54" s="322"/>
      <c r="B54" s="323"/>
      <c r="C54" s="323"/>
      <c r="D54" s="323"/>
      <c r="E54" s="323"/>
      <c r="F54" s="323"/>
      <c r="G54" s="323"/>
      <c r="H54" s="323"/>
      <c r="I54" s="323"/>
      <c r="J54" s="324"/>
      <c r="K54" s="14"/>
      <c r="L54" s="341" t="s">
        <v>45</v>
      </c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41"/>
      <c r="AS54" s="341"/>
      <c r="AT54" s="341"/>
      <c r="AU54" s="341"/>
      <c r="AV54" s="341"/>
      <c r="AW54" s="341"/>
      <c r="AX54" s="341"/>
      <c r="AY54" s="342" t="s">
        <v>89</v>
      </c>
      <c r="AZ54" s="343"/>
      <c r="BA54" s="343"/>
      <c r="BB54" s="343"/>
      <c r="BC54" s="343"/>
      <c r="BD54" s="343"/>
      <c r="BE54" s="343"/>
      <c r="BF54" s="328">
        <f>BF41-BF61-BF68</f>
        <v>0</v>
      </c>
      <c r="BG54" s="328"/>
      <c r="BH54" s="328"/>
      <c r="BI54" s="328"/>
      <c r="BJ54" s="328"/>
      <c r="BK54" s="328"/>
      <c r="BL54" s="328"/>
      <c r="BM54" s="328"/>
      <c r="BN54" s="328"/>
      <c r="BO54" s="328"/>
      <c r="BP54" s="328"/>
      <c r="BQ54" s="328"/>
      <c r="BR54" s="328"/>
      <c r="BS54" s="328"/>
      <c r="BT54" s="328"/>
      <c r="BU54" s="328">
        <f>BU41-BU61-BU68</f>
        <v>0</v>
      </c>
      <c r="BV54" s="328"/>
      <c r="BW54" s="328"/>
      <c r="BX54" s="328"/>
      <c r="BY54" s="328"/>
      <c r="BZ54" s="328"/>
      <c r="CA54" s="328"/>
      <c r="CB54" s="328"/>
      <c r="CC54" s="328"/>
      <c r="CD54" s="328"/>
      <c r="CE54" s="328"/>
      <c r="CF54" s="328"/>
      <c r="CG54" s="328"/>
      <c r="CH54" s="328"/>
      <c r="CI54" s="328"/>
      <c r="CJ54" s="328">
        <f>CJ41-CJ61-CJ68</f>
        <v>0</v>
      </c>
      <c r="CK54" s="328"/>
      <c r="CL54" s="328"/>
      <c r="CM54" s="328"/>
      <c r="CN54" s="328"/>
      <c r="CO54" s="328"/>
      <c r="CP54" s="328"/>
      <c r="CQ54" s="328"/>
      <c r="CR54" s="328"/>
      <c r="CS54" s="328"/>
      <c r="CT54" s="328"/>
      <c r="CU54" s="328"/>
      <c r="CV54" s="328"/>
      <c r="CW54" s="328"/>
      <c r="CX54" s="328"/>
      <c r="CY54" s="328">
        <f>CY41-CY61-CY68</f>
        <v>0</v>
      </c>
      <c r="CZ54" s="328"/>
      <c r="DA54" s="328"/>
      <c r="DB54" s="328"/>
      <c r="DC54" s="328"/>
      <c r="DD54" s="328"/>
      <c r="DE54" s="328"/>
      <c r="DF54" s="328"/>
      <c r="DG54" s="328"/>
      <c r="DH54" s="328"/>
      <c r="DI54" s="328"/>
      <c r="DJ54" s="328"/>
      <c r="DK54" s="328"/>
      <c r="DL54" s="328"/>
      <c r="DM54" s="328"/>
      <c r="DN54" s="328">
        <f>DN41-DN61-DN68</f>
        <v>0</v>
      </c>
      <c r="DO54" s="328"/>
      <c r="DP54" s="328"/>
      <c r="DQ54" s="328"/>
      <c r="DR54" s="328"/>
      <c r="DS54" s="328"/>
      <c r="DT54" s="328"/>
      <c r="DU54" s="328"/>
      <c r="DV54" s="328"/>
      <c r="DW54" s="328"/>
      <c r="DX54" s="328"/>
      <c r="DY54" s="328"/>
      <c r="DZ54" s="328"/>
      <c r="EA54" s="328"/>
      <c r="EB54" s="328"/>
    </row>
    <row r="55" spans="1:132" s="6" customFormat="1" ht="15" customHeight="1" thickBot="1">
      <c r="A55" s="344"/>
      <c r="B55" s="345"/>
      <c r="C55" s="345"/>
      <c r="D55" s="345"/>
      <c r="E55" s="345"/>
      <c r="F55" s="345"/>
      <c r="G55" s="345"/>
      <c r="H55" s="345"/>
      <c r="I55" s="345"/>
      <c r="J55" s="346"/>
      <c r="K55" s="19"/>
      <c r="L55" s="347" t="s">
        <v>46</v>
      </c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8" t="s">
        <v>90</v>
      </c>
      <c r="AZ55" s="349"/>
      <c r="BA55" s="349"/>
      <c r="BB55" s="349"/>
      <c r="BC55" s="349"/>
      <c r="BD55" s="349"/>
      <c r="BE55" s="349"/>
      <c r="BF55" s="348">
        <f>SUM(BF47:BT54)</f>
        <v>0</v>
      </c>
      <c r="BG55" s="348"/>
      <c r="BH55" s="348"/>
      <c r="BI55" s="348"/>
      <c r="BJ55" s="348"/>
      <c r="BK55" s="348"/>
      <c r="BL55" s="348"/>
      <c r="BM55" s="348"/>
      <c r="BN55" s="348"/>
      <c r="BO55" s="348"/>
      <c r="BP55" s="348"/>
      <c r="BQ55" s="348"/>
      <c r="BR55" s="348"/>
      <c r="BS55" s="348"/>
      <c r="BT55" s="348"/>
      <c r="BU55" s="348">
        <f>SUM(BU47:CI54)</f>
        <v>0</v>
      </c>
      <c r="BV55" s="348"/>
      <c r="BW55" s="348"/>
      <c r="BX55" s="348"/>
      <c r="BY55" s="348"/>
      <c r="BZ55" s="348"/>
      <c r="CA55" s="348"/>
      <c r="CB55" s="348"/>
      <c r="CC55" s="348"/>
      <c r="CD55" s="348"/>
      <c r="CE55" s="348"/>
      <c r="CF55" s="348"/>
      <c r="CG55" s="348"/>
      <c r="CH55" s="348"/>
      <c r="CI55" s="348"/>
      <c r="CJ55" s="348">
        <f t="shared" ref="CJ55" si="18">SUM(CJ47:CX54)</f>
        <v>0</v>
      </c>
      <c r="CK55" s="348"/>
      <c r="CL55" s="348"/>
      <c r="CM55" s="348"/>
      <c r="CN55" s="348"/>
      <c r="CO55" s="348"/>
      <c r="CP55" s="348"/>
      <c r="CQ55" s="348"/>
      <c r="CR55" s="348"/>
      <c r="CS55" s="348"/>
      <c r="CT55" s="348"/>
      <c r="CU55" s="348"/>
      <c r="CV55" s="348"/>
      <c r="CW55" s="348"/>
      <c r="CX55" s="348"/>
      <c r="CY55" s="348">
        <f t="shared" ref="CY55" si="19">SUM(CY47:DM54)</f>
        <v>0</v>
      </c>
      <c r="CZ55" s="348"/>
      <c r="DA55" s="348"/>
      <c r="DB55" s="348"/>
      <c r="DC55" s="348"/>
      <c r="DD55" s="348"/>
      <c r="DE55" s="348"/>
      <c r="DF55" s="348"/>
      <c r="DG55" s="348"/>
      <c r="DH55" s="348"/>
      <c r="DI55" s="348"/>
      <c r="DJ55" s="348"/>
      <c r="DK55" s="348"/>
      <c r="DL55" s="348"/>
      <c r="DM55" s="348"/>
      <c r="DN55" s="348">
        <f t="shared" ref="DN55" si="20">SUM(DN47:EB54)</f>
        <v>0</v>
      </c>
      <c r="DO55" s="348"/>
      <c r="DP55" s="348"/>
      <c r="DQ55" s="348"/>
      <c r="DR55" s="348"/>
      <c r="DS55" s="348"/>
      <c r="DT55" s="348"/>
      <c r="DU55" s="348"/>
      <c r="DV55" s="348"/>
      <c r="DW55" s="348"/>
      <c r="DX55" s="348"/>
      <c r="DY55" s="348"/>
      <c r="DZ55" s="348"/>
      <c r="EA55" s="348"/>
      <c r="EB55" s="348"/>
    </row>
    <row r="56" spans="1:132" s="6" customFormat="1" ht="15" customHeight="1">
      <c r="A56" s="329"/>
      <c r="B56" s="330"/>
      <c r="C56" s="330"/>
      <c r="D56" s="330"/>
      <c r="E56" s="330"/>
      <c r="F56" s="330"/>
      <c r="G56" s="330"/>
      <c r="H56" s="330"/>
      <c r="I56" s="330"/>
      <c r="J56" s="331"/>
      <c r="K56" s="334" t="s">
        <v>47</v>
      </c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29" t="s">
        <v>91</v>
      </c>
      <c r="AZ56" s="330"/>
      <c r="BA56" s="330"/>
      <c r="BB56" s="330"/>
      <c r="BC56" s="330"/>
      <c r="BD56" s="330"/>
      <c r="BE56" s="330"/>
      <c r="BF56" s="336">
        <f>РасшифровкиДата1!Q250</f>
        <v>0</v>
      </c>
      <c r="BG56" s="336"/>
      <c r="BH56" s="336"/>
      <c r="BI56" s="336"/>
      <c r="BJ56" s="336"/>
      <c r="BK56" s="336"/>
      <c r="BL56" s="336"/>
      <c r="BM56" s="336"/>
      <c r="BN56" s="336"/>
      <c r="BO56" s="336"/>
      <c r="BP56" s="336"/>
      <c r="BQ56" s="336"/>
      <c r="BR56" s="336"/>
      <c r="BS56" s="336"/>
      <c r="BT56" s="336"/>
      <c r="BU56" s="336">
        <f>РасшифровкиДата2!Q250</f>
        <v>0</v>
      </c>
      <c r="BV56" s="336"/>
      <c r="BW56" s="336"/>
      <c r="BX56" s="336"/>
      <c r="BY56" s="336"/>
      <c r="BZ56" s="336"/>
      <c r="CA56" s="336"/>
      <c r="CB56" s="336"/>
      <c r="CC56" s="336"/>
      <c r="CD56" s="336"/>
      <c r="CE56" s="336"/>
      <c r="CF56" s="336"/>
      <c r="CG56" s="336"/>
      <c r="CH56" s="336"/>
      <c r="CI56" s="336"/>
      <c r="CJ56" s="336">
        <f>РасшифровкиДата3!Q250</f>
        <v>0</v>
      </c>
      <c r="CK56" s="336"/>
      <c r="CL56" s="336"/>
      <c r="CM56" s="336"/>
      <c r="CN56" s="336"/>
      <c r="CO56" s="336"/>
      <c r="CP56" s="336"/>
      <c r="CQ56" s="336"/>
      <c r="CR56" s="336"/>
      <c r="CS56" s="336"/>
      <c r="CT56" s="336"/>
      <c r="CU56" s="336"/>
      <c r="CV56" s="336"/>
      <c r="CW56" s="336"/>
      <c r="CX56" s="336"/>
      <c r="CY56" s="336">
        <f>РасшифровкиДата4!Q250</f>
        <v>0</v>
      </c>
      <c r="CZ56" s="336"/>
      <c r="DA56" s="336"/>
      <c r="DB56" s="336"/>
      <c r="DC56" s="336"/>
      <c r="DD56" s="336"/>
      <c r="DE56" s="336"/>
      <c r="DF56" s="336"/>
      <c r="DG56" s="336"/>
      <c r="DH56" s="336"/>
      <c r="DI56" s="336"/>
      <c r="DJ56" s="336"/>
      <c r="DK56" s="336"/>
      <c r="DL56" s="336"/>
      <c r="DM56" s="336"/>
      <c r="DN56" s="336">
        <f>РасшифровкиДата5!Q250</f>
        <v>0</v>
      </c>
      <c r="DO56" s="336"/>
      <c r="DP56" s="336"/>
      <c r="DQ56" s="336"/>
      <c r="DR56" s="336"/>
      <c r="DS56" s="336"/>
      <c r="DT56" s="336"/>
      <c r="DU56" s="336"/>
      <c r="DV56" s="336"/>
      <c r="DW56" s="336"/>
      <c r="DX56" s="336"/>
      <c r="DY56" s="336"/>
      <c r="DZ56" s="336"/>
      <c r="EA56" s="336"/>
      <c r="EB56" s="336"/>
    </row>
    <row r="57" spans="1:132" s="6" customFormat="1" ht="15" customHeight="1">
      <c r="A57" s="332"/>
      <c r="B57" s="302"/>
      <c r="C57" s="302"/>
      <c r="D57" s="302"/>
      <c r="E57" s="302"/>
      <c r="F57" s="302"/>
      <c r="G57" s="302"/>
      <c r="H57" s="302"/>
      <c r="I57" s="302"/>
      <c r="J57" s="333"/>
      <c r="K57" s="12"/>
      <c r="L57" s="337" t="s">
        <v>48</v>
      </c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2"/>
      <c r="AZ57" s="302"/>
      <c r="BA57" s="302"/>
      <c r="BB57" s="302"/>
      <c r="BC57" s="302"/>
      <c r="BD57" s="302"/>
      <c r="BE57" s="302"/>
      <c r="BF57" s="321"/>
      <c r="BG57" s="321"/>
      <c r="BH57" s="321"/>
      <c r="BI57" s="321"/>
      <c r="BJ57" s="321"/>
      <c r="BK57" s="321"/>
      <c r="BL57" s="321"/>
      <c r="BM57" s="321"/>
      <c r="BN57" s="321"/>
      <c r="BO57" s="321"/>
      <c r="BP57" s="321"/>
      <c r="BQ57" s="321"/>
      <c r="BR57" s="321"/>
      <c r="BS57" s="321"/>
      <c r="BT57" s="321"/>
      <c r="BU57" s="321"/>
      <c r="BV57" s="321"/>
      <c r="BW57" s="321"/>
      <c r="BX57" s="321"/>
      <c r="BY57" s="321"/>
      <c r="BZ57" s="321"/>
      <c r="CA57" s="321"/>
      <c r="CB57" s="321"/>
      <c r="CC57" s="321"/>
      <c r="CD57" s="321"/>
      <c r="CE57" s="321"/>
      <c r="CF57" s="321"/>
      <c r="CG57" s="321"/>
      <c r="CH57" s="321"/>
      <c r="CI57" s="321"/>
      <c r="CJ57" s="321"/>
      <c r="CK57" s="321"/>
      <c r="CL57" s="321"/>
      <c r="CM57" s="321"/>
      <c r="CN57" s="321"/>
      <c r="CO57" s="321"/>
      <c r="CP57" s="321"/>
      <c r="CQ57" s="321"/>
      <c r="CR57" s="321"/>
      <c r="CS57" s="321"/>
      <c r="CT57" s="321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321"/>
      <c r="DR57" s="321"/>
      <c r="DS57" s="321"/>
      <c r="DT57" s="321"/>
      <c r="DU57" s="321"/>
      <c r="DV57" s="321"/>
      <c r="DW57" s="321"/>
      <c r="DX57" s="321"/>
      <c r="DY57" s="321"/>
      <c r="DZ57" s="321"/>
      <c r="EA57" s="321"/>
      <c r="EB57" s="321"/>
    </row>
    <row r="58" spans="1:132" s="6" customFormat="1" ht="15" customHeight="1">
      <c r="A58" s="317"/>
      <c r="B58" s="318"/>
      <c r="C58" s="318"/>
      <c r="D58" s="318"/>
      <c r="E58" s="318"/>
      <c r="F58" s="318"/>
      <c r="G58" s="318"/>
      <c r="H58" s="318"/>
      <c r="I58" s="318"/>
      <c r="J58" s="319"/>
      <c r="K58" s="13"/>
      <c r="L58" s="320" t="s">
        <v>49</v>
      </c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17" t="s">
        <v>92</v>
      </c>
      <c r="AZ58" s="318"/>
      <c r="BA58" s="318"/>
      <c r="BB58" s="318"/>
      <c r="BC58" s="318"/>
      <c r="BD58" s="318"/>
      <c r="BE58" s="318"/>
      <c r="BF58" s="321"/>
      <c r="BG58" s="321"/>
      <c r="BH58" s="321"/>
      <c r="BI58" s="321"/>
      <c r="BJ58" s="321"/>
      <c r="BK58" s="321"/>
      <c r="BL58" s="321"/>
      <c r="BM58" s="321"/>
      <c r="BN58" s="321"/>
      <c r="BO58" s="321"/>
      <c r="BP58" s="321"/>
      <c r="BQ58" s="321"/>
      <c r="BR58" s="321"/>
      <c r="BS58" s="321"/>
      <c r="BT58" s="321"/>
      <c r="BU58" s="321"/>
      <c r="BV58" s="321"/>
      <c r="BW58" s="321"/>
      <c r="BX58" s="321"/>
      <c r="BY58" s="321"/>
      <c r="BZ58" s="321"/>
      <c r="CA58" s="321"/>
      <c r="CB58" s="321"/>
      <c r="CC58" s="321"/>
      <c r="CD58" s="321"/>
      <c r="CE58" s="321"/>
      <c r="CF58" s="321"/>
      <c r="CG58" s="321"/>
      <c r="CH58" s="321"/>
      <c r="CI58" s="321"/>
      <c r="CJ58" s="321"/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321"/>
      <c r="DR58" s="321"/>
      <c r="DS58" s="321"/>
      <c r="DT58" s="321"/>
      <c r="DU58" s="321"/>
      <c r="DV58" s="321"/>
      <c r="DW58" s="321"/>
      <c r="DX58" s="321"/>
      <c r="DY58" s="321"/>
      <c r="DZ58" s="321"/>
      <c r="EA58" s="321"/>
      <c r="EB58" s="321"/>
    </row>
    <row r="59" spans="1:132" s="6" customFormat="1" ht="15" customHeight="1">
      <c r="A59" s="317"/>
      <c r="B59" s="318"/>
      <c r="C59" s="318"/>
      <c r="D59" s="318"/>
      <c r="E59" s="318"/>
      <c r="F59" s="318"/>
      <c r="G59" s="318"/>
      <c r="H59" s="318"/>
      <c r="I59" s="318"/>
      <c r="J59" s="319"/>
      <c r="K59" s="13"/>
      <c r="L59" s="320" t="s">
        <v>109</v>
      </c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17" t="s">
        <v>93</v>
      </c>
      <c r="AZ59" s="318"/>
      <c r="BA59" s="318"/>
      <c r="BB59" s="318"/>
      <c r="BC59" s="318"/>
      <c r="BD59" s="318"/>
      <c r="BE59" s="318"/>
      <c r="BF59" s="321"/>
      <c r="BG59" s="321"/>
      <c r="BH59" s="321"/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1"/>
      <c r="BW59" s="321"/>
      <c r="BX59" s="321"/>
      <c r="BY59" s="321"/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1"/>
      <c r="CL59" s="321"/>
      <c r="CM59" s="321"/>
      <c r="CN59" s="321"/>
      <c r="CO59" s="321"/>
      <c r="CP59" s="321"/>
      <c r="CQ59" s="321"/>
      <c r="CR59" s="321"/>
      <c r="CS59" s="321"/>
      <c r="CT59" s="321"/>
      <c r="CU59" s="321"/>
      <c r="CV59" s="321"/>
      <c r="CW59" s="321"/>
      <c r="CX59" s="321"/>
      <c r="CY59" s="321"/>
      <c r="CZ59" s="321"/>
      <c r="DA59" s="321"/>
      <c r="DB59" s="321"/>
      <c r="DC59" s="321"/>
      <c r="DD59" s="321"/>
      <c r="DE59" s="321"/>
      <c r="DF59" s="321"/>
      <c r="DG59" s="321"/>
      <c r="DH59" s="321"/>
      <c r="DI59" s="321"/>
      <c r="DJ59" s="321"/>
      <c r="DK59" s="321"/>
      <c r="DL59" s="321"/>
      <c r="DM59" s="321"/>
      <c r="DN59" s="321"/>
      <c r="DO59" s="321"/>
      <c r="DP59" s="321"/>
      <c r="DQ59" s="321"/>
      <c r="DR59" s="321"/>
      <c r="DS59" s="321"/>
      <c r="DT59" s="321"/>
      <c r="DU59" s="321"/>
      <c r="DV59" s="321"/>
      <c r="DW59" s="321"/>
      <c r="DX59" s="321"/>
      <c r="DY59" s="321"/>
      <c r="DZ59" s="321"/>
      <c r="EA59" s="321"/>
      <c r="EB59" s="321"/>
    </row>
    <row r="60" spans="1:132" s="15" customFormat="1" ht="15" customHeight="1" thickBot="1">
      <c r="A60" s="322"/>
      <c r="B60" s="323"/>
      <c r="C60" s="323"/>
      <c r="D60" s="323"/>
      <c r="E60" s="323"/>
      <c r="F60" s="323"/>
      <c r="G60" s="323"/>
      <c r="H60" s="323"/>
      <c r="I60" s="323"/>
      <c r="J60" s="324"/>
      <c r="K60" s="14"/>
      <c r="L60" s="325" t="s">
        <v>50</v>
      </c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  <c r="AH60" s="325"/>
      <c r="AI60" s="325"/>
      <c r="AJ60" s="325"/>
      <c r="AK60" s="325"/>
      <c r="AL60" s="325"/>
      <c r="AM60" s="325"/>
      <c r="AN60" s="325"/>
      <c r="AO60" s="325"/>
      <c r="AP60" s="325"/>
      <c r="AQ60" s="325"/>
      <c r="AR60" s="325"/>
      <c r="AS60" s="325"/>
      <c r="AT60" s="325"/>
      <c r="AU60" s="325"/>
      <c r="AV60" s="325"/>
      <c r="AW60" s="325"/>
      <c r="AX60" s="325"/>
      <c r="AY60" s="326" t="s">
        <v>94</v>
      </c>
      <c r="AZ60" s="327"/>
      <c r="BA60" s="327"/>
      <c r="BB60" s="327"/>
      <c r="BC60" s="327"/>
      <c r="BD60" s="327"/>
      <c r="BE60" s="327"/>
      <c r="BF60" s="328"/>
      <c r="BG60" s="328"/>
      <c r="BH60" s="328"/>
      <c r="BI60" s="328"/>
      <c r="BJ60" s="328"/>
      <c r="BK60" s="328"/>
      <c r="BL60" s="328"/>
      <c r="BM60" s="328"/>
      <c r="BN60" s="328"/>
      <c r="BO60" s="328"/>
      <c r="BP60" s="328"/>
      <c r="BQ60" s="328"/>
      <c r="BR60" s="328"/>
      <c r="BS60" s="328"/>
      <c r="BT60" s="328"/>
      <c r="BU60" s="328"/>
      <c r="BV60" s="328"/>
      <c r="BW60" s="328"/>
      <c r="BX60" s="328"/>
      <c r="BY60" s="328"/>
      <c r="BZ60" s="328"/>
      <c r="CA60" s="328"/>
      <c r="CB60" s="328"/>
      <c r="CC60" s="328"/>
      <c r="CD60" s="328"/>
      <c r="CE60" s="328"/>
      <c r="CF60" s="328"/>
      <c r="CG60" s="328"/>
      <c r="CH60" s="328"/>
      <c r="CI60" s="328"/>
      <c r="CJ60" s="328"/>
      <c r="CK60" s="328"/>
      <c r="CL60" s="328"/>
      <c r="CM60" s="328"/>
      <c r="CN60" s="328"/>
      <c r="CO60" s="328"/>
      <c r="CP60" s="328"/>
      <c r="CQ60" s="328"/>
      <c r="CR60" s="328"/>
      <c r="CS60" s="328"/>
      <c r="CT60" s="328"/>
      <c r="CU60" s="328"/>
      <c r="CV60" s="328"/>
      <c r="CW60" s="328"/>
      <c r="CX60" s="328"/>
      <c r="CY60" s="328"/>
      <c r="CZ60" s="328"/>
      <c r="DA60" s="328"/>
      <c r="DB60" s="328"/>
      <c r="DC60" s="328"/>
      <c r="DD60" s="328"/>
      <c r="DE60" s="328"/>
      <c r="DF60" s="328"/>
      <c r="DG60" s="328"/>
      <c r="DH60" s="328"/>
      <c r="DI60" s="328"/>
      <c r="DJ60" s="328"/>
      <c r="DK60" s="328"/>
      <c r="DL60" s="328"/>
      <c r="DM60" s="328"/>
      <c r="DN60" s="328"/>
      <c r="DO60" s="328"/>
      <c r="DP60" s="328"/>
      <c r="DQ60" s="328"/>
      <c r="DR60" s="328"/>
      <c r="DS60" s="328"/>
      <c r="DT60" s="328"/>
      <c r="DU60" s="328"/>
      <c r="DV60" s="328"/>
      <c r="DW60" s="328"/>
      <c r="DX60" s="328"/>
      <c r="DY60" s="328"/>
      <c r="DZ60" s="328"/>
      <c r="EA60" s="328"/>
      <c r="EB60" s="328"/>
    </row>
    <row r="61" spans="1:132" s="6" customFormat="1" ht="15" customHeight="1" thickBot="1">
      <c r="A61" s="309"/>
      <c r="B61" s="310"/>
      <c r="C61" s="310"/>
      <c r="D61" s="310"/>
      <c r="E61" s="310"/>
      <c r="F61" s="310"/>
      <c r="G61" s="310"/>
      <c r="H61" s="310"/>
      <c r="I61" s="310"/>
      <c r="J61" s="338"/>
      <c r="K61" s="18"/>
      <c r="L61" s="339" t="s">
        <v>51</v>
      </c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  <c r="AP61" s="339"/>
      <c r="AQ61" s="339"/>
      <c r="AR61" s="339"/>
      <c r="AS61" s="339"/>
      <c r="AT61" s="339"/>
      <c r="AU61" s="339"/>
      <c r="AV61" s="339"/>
      <c r="AW61" s="339"/>
      <c r="AX61" s="339"/>
      <c r="AY61" s="309" t="s">
        <v>95</v>
      </c>
      <c r="AZ61" s="310"/>
      <c r="BA61" s="310"/>
      <c r="BB61" s="310"/>
      <c r="BC61" s="310"/>
      <c r="BD61" s="310"/>
      <c r="BE61" s="310"/>
      <c r="BF61" s="340">
        <f>SUM(BF56:BT60)</f>
        <v>0</v>
      </c>
      <c r="BG61" s="340"/>
      <c r="BH61" s="340"/>
      <c r="BI61" s="340"/>
      <c r="BJ61" s="340"/>
      <c r="BK61" s="340"/>
      <c r="BL61" s="340"/>
      <c r="BM61" s="340"/>
      <c r="BN61" s="340"/>
      <c r="BO61" s="340"/>
      <c r="BP61" s="340"/>
      <c r="BQ61" s="340"/>
      <c r="BR61" s="340"/>
      <c r="BS61" s="340"/>
      <c r="BT61" s="340"/>
      <c r="BU61" s="340">
        <f t="shared" ref="BU61" si="21">SUM(BU56:CI60)</f>
        <v>0</v>
      </c>
      <c r="BV61" s="340"/>
      <c r="BW61" s="340"/>
      <c r="BX61" s="340"/>
      <c r="BY61" s="340"/>
      <c r="BZ61" s="340"/>
      <c r="CA61" s="340"/>
      <c r="CB61" s="340"/>
      <c r="CC61" s="340"/>
      <c r="CD61" s="340"/>
      <c r="CE61" s="340"/>
      <c r="CF61" s="340"/>
      <c r="CG61" s="340"/>
      <c r="CH61" s="340"/>
      <c r="CI61" s="340"/>
      <c r="CJ61" s="340">
        <f t="shared" ref="CJ61" si="22">SUM(CJ56:CX60)</f>
        <v>0</v>
      </c>
      <c r="CK61" s="340"/>
      <c r="CL61" s="340"/>
      <c r="CM61" s="340"/>
      <c r="CN61" s="340"/>
      <c r="CO61" s="340"/>
      <c r="CP61" s="340"/>
      <c r="CQ61" s="340"/>
      <c r="CR61" s="340"/>
      <c r="CS61" s="340"/>
      <c r="CT61" s="340"/>
      <c r="CU61" s="340"/>
      <c r="CV61" s="340"/>
      <c r="CW61" s="340"/>
      <c r="CX61" s="340"/>
      <c r="CY61" s="340">
        <f>SUM(CY56:DM60)</f>
        <v>0</v>
      </c>
      <c r="CZ61" s="340"/>
      <c r="DA61" s="340"/>
      <c r="DB61" s="340"/>
      <c r="DC61" s="340"/>
      <c r="DD61" s="340"/>
      <c r="DE61" s="340"/>
      <c r="DF61" s="340"/>
      <c r="DG61" s="340"/>
      <c r="DH61" s="340"/>
      <c r="DI61" s="340"/>
      <c r="DJ61" s="340"/>
      <c r="DK61" s="340"/>
      <c r="DL61" s="340"/>
      <c r="DM61" s="340"/>
      <c r="DN61" s="340">
        <f t="shared" ref="DN61" si="23">SUM(DN56:EB60)</f>
        <v>0</v>
      </c>
      <c r="DO61" s="340"/>
      <c r="DP61" s="340"/>
      <c r="DQ61" s="340"/>
      <c r="DR61" s="340"/>
      <c r="DS61" s="340"/>
      <c r="DT61" s="340"/>
      <c r="DU61" s="340"/>
      <c r="DV61" s="340"/>
      <c r="DW61" s="340"/>
      <c r="DX61" s="340"/>
      <c r="DY61" s="340"/>
      <c r="DZ61" s="340"/>
      <c r="EA61" s="340"/>
      <c r="EB61" s="340"/>
    </row>
    <row r="62" spans="1:132" s="6" customFormat="1" ht="15" customHeight="1">
      <c r="A62" s="329"/>
      <c r="B62" s="330"/>
      <c r="C62" s="330"/>
      <c r="D62" s="330"/>
      <c r="E62" s="330"/>
      <c r="F62" s="330"/>
      <c r="G62" s="330"/>
      <c r="H62" s="330"/>
      <c r="I62" s="330"/>
      <c r="J62" s="331"/>
      <c r="K62" s="334" t="s">
        <v>52</v>
      </c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29" t="s">
        <v>96</v>
      </c>
      <c r="AZ62" s="330"/>
      <c r="BA62" s="330"/>
      <c r="BB62" s="330"/>
      <c r="BC62" s="330"/>
      <c r="BD62" s="330"/>
      <c r="BE62" s="330"/>
      <c r="BF62" s="336">
        <f>РасшифровкиДата1!Q207</f>
        <v>0</v>
      </c>
      <c r="BG62" s="336"/>
      <c r="BH62" s="336"/>
      <c r="BI62" s="336"/>
      <c r="BJ62" s="336"/>
      <c r="BK62" s="336"/>
      <c r="BL62" s="336"/>
      <c r="BM62" s="336"/>
      <c r="BN62" s="336"/>
      <c r="BO62" s="336"/>
      <c r="BP62" s="336"/>
      <c r="BQ62" s="336"/>
      <c r="BR62" s="336"/>
      <c r="BS62" s="336"/>
      <c r="BT62" s="336"/>
      <c r="BU62" s="336">
        <f>РасшифровкиДата2!Q207</f>
        <v>0</v>
      </c>
      <c r="BV62" s="336"/>
      <c r="BW62" s="336"/>
      <c r="BX62" s="336"/>
      <c r="BY62" s="336"/>
      <c r="BZ62" s="336"/>
      <c r="CA62" s="336"/>
      <c r="CB62" s="336"/>
      <c r="CC62" s="336"/>
      <c r="CD62" s="336"/>
      <c r="CE62" s="336"/>
      <c r="CF62" s="336"/>
      <c r="CG62" s="336"/>
      <c r="CH62" s="336"/>
      <c r="CI62" s="336"/>
      <c r="CJ62" s="336">
        <f>РасшифровкиДата3!Q207</f>
        <v>0</v>
      </c>
      <c r="CK62" s="336"/>
      <c r="CL62" s="336"/>
      <c r="CM62" s="336"/>
      <c r="CN62" s="336"/>
      <c r="CO62" s="336"/>
      <c r="CP62" s="336"/>
      <c r="CQ62" s="336"/>
      <c r="CR62" s="336"/>
      <c r="CS62" s="336"/>
      <c r="CT62" s="336"/>
      <c r="CU62" s="336"/>
      <c r="CV62" s="336"/>
      <c r="CW62" s="336"/>
      <c r="CX62" s="336"/>
      <c r="CY62" s="336">
        <f>РасшифровкиДата4!Q207</f>
        <v>0</v>
      </c>
      <c r="CZ62" s="336"/>
      <c r="DA62" s="336"/>
      <c r="DB62" s="336"/>
      <c r="DC62" s="336"/>
      <c r="DD62" s="336"/>
      <c r="DE62" s="336"/>
      <c r="DF62" s="336"/>
      <c r="DG62" s="336"/>
      <c r="DH62" s="336"/>
      <c r="DI62" s="336"/>
      <c r="DJ62" s="336"/>
      <c r="DK62" s="336"/>
      <c r="DL62" s="336"/>
      <c r="DM62" s="336"/>
      <c r="DN62" s="336">
        <f>РасшифровкиДата5!Q207</f>
        <v>0</v>
      </c>
      <c r="DO62" s="336"/>
      <c r="DP62" s="336"/>
      <c r="DQ62" s="336"/>
      <c r="DR62" s="336"/>
      <c r="DS62" s="336"/>
      <c r="DT62" s="336"/>
      <c r="DU62" s="336"/>
      <c r="DV62" s="336"/>
      <c r="DW62" s="336"/>
      <c r="DX62" s="336"/>
      <c r="DY62" s="336"/>
      <c r="DZ62" s="336"/>
      <c r="EA62" s="336"/>
      <c r="EB62" s="336"/>
    </row>
    <row r="63" spans="1:132" s="6" customFormat="1" ht="15" customHeight="1">
      <c r="A63" s="332"/>
      <c r="B63" s="302"/>
      <c r="C63" s="302"/>
      <c r="D63" s="302"/>
      <c r="E63" s="302"/>
      <c r="F63" s="302"/>
      <c r="G63" s="302"/>
      <c r="H63" s="302"/>
      <c r="I63" s="302"/>
      <c r="J63" s="333"/>
      <c r="K63" s="12"/>
      <c r="L63" s="337" t="s">
        <v>48</v>
      </c>
      <c r="M63" s="337"/>
      <c r="N63" s="337"/>
      <c r="O63" s="337"/>
      <c r="P63" s="337"/>
      <c r="Q63" s="337"/>
      <c r="R63" s="337"/>
      <c r="S63" s="337"/>
      <c r="T63" s="337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337"/>
      <c r="AN63" s="337"/>
      <c r="AO63" s="337"/>
      <c r="AP63" s="337"/>
      <c r="AQ63" s="337"/>
      <c r="AR63" s="337"/>
      <c r="AS63" s="337"/>
      <c r="AT63" s="337"/>
      <c r="AU63" s="337"/>
      <c r="AV63" s="337"/>
      <c r="AW63" s="337"/>
      <c r="AX63" s="337"/>
      <c r="AY63" s="332"/>
      <c r="AZ63" s="302"/>
      <c r="BA63" s="302"/>
      <c r="BB63" s="302"/>
      <c r="BC63" s="302"/>
      <c r="BD63" s="302"/>
      <c r="BE63" s="302"/>
      <c r="BF63" s="321"/>
      <c r="BG63" s="321"/>
      <c r="BH63" s="321"/>
      <c r="BI63" s="321"/>
      <c r="BJ63" s="321"/>
      <c r="BK63" s="321"/>
      <c r="BL63" s="321"/>
      <c r="BM63" s="321"/>
      <c r="BN63" s="321"/>
      <c r="BO63" s="321"/>
      <c r="BP63" s="321"/>
      <c r="BQ63" s="321"/>
      <c r="BR63" s="321"/>
      <c r="BS63" s="321"/>
      <c r="BT63" s="321"/>
      <c r="BU63" s="321"/>
      <c r="BV63" s="321"/>
      <c r="BW63" s="321"/>
      <c r="BX63" s="321"/>
      <c r="BY63" s="321"/>
      <c r="BZ63" s="321"/>
      <c r="CA63" s="321"/>
      <c r="CB63" s="321"/>
      <c r="CC63" s="321"/>
      <c r="CD63" s="321"/>
      <c r="CE63" s="321"/>
      <c r="CF63" s="321"/>
      <c r="CG63" s="321"/>
      <c r="CH63" s="321"/>
      <c r="CI63" s="321"/>
      <c r="CJ63" s="321"/>
      <c r="CK63" s="321"/>
      <c r="CL63" s="321"/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</row>
    <row r="64" spans="1:132" s="6" customFormat="1" ht="15" customHeight="1">
      <c r="A64" s="317"/>
      <c r="B64" s="318"/>
      <c r="C64" s="318"/>
      <c r="D64" s="318"/>
      <c r="E64" s="318"/>
      <c r="F64" s="318"/>
      <c r="G64" s="318"/>
      <c r="H64" s="318"/>
      <c r="I64" s="318"/>
      <c r="J64" s="319"/>
      <c r="K64" s="13"/>
      <c r="L64" s="320" t="s">
        <v>53</v>
      </c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17" t="s">
        <v>97</v>
      </c>
      <c r="AZ64" s="318"/>
      <c r="BA64" s="318"/>
      <c r="BB64" s="318"/>
      <c r="BC64" s="318"/>
      <c r="BD64" s="318"/>
      <c r="BE64" s="318"/>
      <c r="BF64" s="321">
        <f>РасшифровкиДата1!P164+РасшифровкиДата1!Q253+РасшифровкиДата1!Q254</f>
        <v>0</v>
      </c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>
        <f>РасшифровкиДата2!P164+РасшифровкиДата2!Q253+РасшифровкиДата2!Q254</f>
        <v>0</v>
      </c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>
        <f>РасшифровкиДата3!P164+РасшифровкиДата3!Q253+РасшифровкиДата3!Q254</f>
        <v>0</v>
      </c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>
        <f>РасшифровкиДата4!P164+РасшифровкиДата4!Q253+РасшифровкиДата4!Q254</f>
        <v>0</v>
      </c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>
        <f>РасшифровкиДата5!P164+РасшифровкиДата5!Q253+РасшифровкиДата5!Q254</f>
        <v>0</v>
      </c>
      <c r="DO64" s="321"/>
      <c r="DP64" s="321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</row>
    <row r="65" spans="1:132" s="6" customFormat="1" ht="15" customHeight="1">
      <c r="A65" s="317"/>
      <c r="B65" s="318"/>
      <c r="C65" s="318"/>
      <c r="D65" s="318"/>
      <c r="E65" s="318"/>
      <c r="F65" s="318"/>
      <c r="G65" s="318"/>
      <c r="H65" s="318"/>
      <c r="I65" s="318"/>
      <c r="J65" s="319"/>
      <c r="K65" s="13"/>
      <c r="L65" s="320" t="s">
        <v>54</v>
      </c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0"/>
      <c r="AV65" s="320"/>
      <c r="AW65" s="320"/>
      <c r="AX65" s="320"/>
      <c r="AY65" s="317" t="s">
        <v>98</v>
      </c>
      <c r="AZ65" s="318"/>
      <c r="BA65" s="318"/>
      <c r="BB65" s="318"/>
      <c r="BC65" s="318"/>
      <c r="BD65" s="318"/>
      <c r="BE65" s="318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1"/>
      <c r="CH65" s="321"/>
      <c r="CI65" s="321"/>
      <c r="CJ65" s="321"/>
      <c r="CK65" s="321"/>
      <c r="CL65" s="321"/>
      <c r="CM65" s="321"/>
      <c r="CN65" s="321"/>
      <c r="CO65" s="321"/>
      <c r="CP65" s="321"/>
      <c r="CQ65" s="321"/>
      <c r="CR65" s="321"/>
      <c r="CS65" s="321"/>
      <c r="CT65" s="321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321"/>
      <c r="DR65" s="321"/>
      <c r="DS65" s="321"/>
      <c r="DT65" s="321"/>
      <c r="DU65" s="321"/>
      <c r="DV65" s="321"/>
      <c r="DW65" s="321"/>
      <c r="DX65" s="321"/>
      <c r="DY65" s="321"/>
      <c r="DZ65" s="321"/>
      <c r="EA65" s="321"/>
      <c r="EB65" s="321"/>
    </row>
    <row r="66" spans="1:132" s="6" customFormat="1" ht="15" customHeight="1">
      <c r="A66" s="317"/>
      <c r="B66" s="318"/>
      <c r="C66" s="318"/>
      <c r="D66" s="318"/>
      <c r="E66" s="318"/>
      <c r="F66" s="318"/>
      <c r="G66" s="318"/>
      <c r="H66" s="318"/>
      <c r="I66" s="318"/>
      <c r="J66" s="319"/>
      <c r="K66" s="13"/>
      <c r="L66" s="320" t="s">
        <v>109</v>
      </c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17" t="s">
        <v>99</v>
      </c>
      <c r="AZ66" s="318"/>
      <c r="BA66" s="318"/>
      <c r="BB66" s="318"/>
      <c r="BC66" s="318"/>
      <c r="BD66" s="318"/>
      <c r="BE66" s="318"/>
      <c r="BF66" s="321"/>
      <c r="BG66" s="32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1"/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321"/>
      <c r="DR66" s="321"/>
      <c r="DS66" s="321"/>
      <c r="DT66" s="321"/>
      <c r="DU66" s="321"/>
      <c r="DV66" s="321"/>
      <c r="DW66" s="321"/>
      <c r="DX66" s="321"/>
      <c r="DY66" s="321"/>
      <c r="DZ66" s="321"/>
      <c r="EA66" s="321"/>
      <c r="EB66" s="321"/>
    </row>
    <row r="67" spans="1:132" s="15" customFormat="1" ht="15" customHeight="1" thickBot="1">
      <c r="A67" s="322"/>
      <c r="B67" s="323"/>
      <c r="C67" s="323"/>
      <c r="D67" s="323"/>
      <c r="E67" s="323"/>
      <c r="F67" s="323"/>
      <c r="G67" s="323"/>
      <c r="H67" s="323"/>
      <c r="I67" s="323"/>
      <c r="J67" s="324"/>
      <c r="K67" s="14"/>
      <c r="L67" s="325" t="s">
        <v>50</v>
      </c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325"/>
      <c r="AE67" s="325"/>
      <c r="AF67" s="325"/>
      <c r="AG67" s="325"/>
      <c r="AH67" s="325"/>
      <c r="AI67" s="325"/>
      <c r="AJ67" s="325"/>
      <c r="AK67" s="325"/>
      <c r="AL67" s="325"/>
      <c r="AM67" s="325"/>
      <c r="AN67" s="325"/>
      <c r="AO67" s="325"/>
      <c r="AP67" s="325"/>
      <c r="AQ67" s="325"/>
      <c r="AR67" s="325"/>
      <c r="AS67" s="325"/>
      <c r="AT67" s="325"/>
      <c r="AU67" s="325"/>
      <c r="AV67" s="325"/>
      <c r="AW67" s="325"/>
      <c r="AX67" s="325"/>
      <c r="AY67" s="326" t="s">
        <v>100</v>
      </c>
      <c r="AZ67" s="327"/>
      <c r="BA67" s="327"/>
      <c r="BB67" s="327"/>
      <c r="BC67" s="327"/>
      <c r="BD67" s="327"/>
      <c r="BE67" s="327"/>
      <c r="BF67" s="328"/>
      <c r="BG67" s="328"/>
      <c r="BH67" s="328"/>
      <c r="BI67" s="328"/>
      <c r="BJ67" s="328"/>
      <c r="BK67" s="328"/>
      <c r="BL67" s="328"/>
      <c r="BM67" s="328"/>
      <c r="BN67" s="328"/>
      <c r="BO67" s="328"/>
      <c r="BP67" s="328"/>
      <c r="BQ67" s="328"/>
      <c r="BR67" s="328"/>
      <c r="BS67" s="328"/>
      <c r="BT67" s="328"/>
      <c r="BU67" s="328"/>
      <c r="BV67" s="328"/>
      <c r="BW67" s="328"/>
      <c r="BX67" s="328"/>
      <c r="BY67" s="328"/>
      <c r="BZ67" s="328"/>
      <c r="CA67" s="328"/>
      <c r="CB67" s="328"/>
      <c r="CC67" s="328"/>
      <c r="CD67" s="328"/>
      <c r="CE67" s="328"/>
      <c r="CF67" s="328"/>
      <c r="CG67" s="328"/>
      <c r="CH67" s="328"/>
      <c r="CI67" s="328"/>
      <c r="CJ67" s="328"/>
      <c r="CK67" s="328"/>
      <c r="CL67" s="328"/>
      <c r="CM67" s="328"/>
      <c r="CN67" s="328"/>
      <c r="CO67" s="328"/>
      <c r="CP67" s="328"/>
      <c r="CQ67" s="328"/>
      <c r="CR67" s="328"/>
      <c r="CS67" s="328"/>
      <c r="CT67" s="328"/>
      <c r="CU67" s="328"/>
      <c r="CV67" s="328"/>
      <c r="CW67" s="328"/>
      <c r="CX67" s="328"/>
      <c r="CY67" s="328"/>
      <c r="CZ67" s="328"/>
      <c r="DA67" s="328"/>
      <c r="DB67" s="328"/>
      <c r="DC67" s="328"/>
      <c r="DD67" s="328"/>
      <c r="DE67" s="328"/>
      <c r="DF67" s="328"/>
      <c r="DG67" s="328"/>
      <c r="DH67" s="328"/>
      <c r="DI67" s="328"/>
      <c r="DJ67" s="328"/>
      <c r="DK67" s="328"/>
      <c r="DL67" s="328"/>
      <c r="DM67" s="328"/>
      <c r="DN67" s="328"/>
      <c r="DO67" s="328"/>
      <c r="DP67" s="328"/>
      <c r="DQ67" s="328"/>
      <c r="DR67" s="328"/>
      <c r="DS67" s="328"/>
      <c r="DT67" s="328"/>
      <c r="DU67" s="328"/>
      <c r="DV67" s="328"/>
      <c r="DW67" s="328"/>
      <c r="DX67" s="328"/>
      <c r="DY67" s="328"/>
      <c r="DZ67" s="328"/>
      <c r="EA67" s="328"/>
      <c r="EB67" s="328"/>
    </row>
    <row r="68" spans="1:132" s="15" customFormat="1" ht="15" customHeight="1" thickBot="1">
      <c r="A68" s="305"/>
      <c r="B68" s="306"/>
      <c r="C68" s="306"/>
      <c r="D68" s="306"/>
      <c r="E68" s="306"/>
      <c r="F68" s="306"/>
      <c r="G68" s="306"/>
      <c r="H68" s="306"/>
      <c r="I68" s="306"/>
      <c r="J68" s="307"/>
      <c r="K68" s="17"/>
      <c r="L68" s="308" t="s">
        <v>55</v>
      </c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9" t="s">
        <v>101</v>
      </c>
      <c r="AZ68" s="310"/>
      <c r="BA68" s="310"/>
      <c r="BB68" s="310"/>
      <c r="BC68" s="310"/>
      <c r="BD68" s="310"/>
      <c r="BE68" s="310"/>
      <c r="BF68" s="311">
        <f>SUM(BF62:BT67)</f>
        <v>0</v>
      </c>
      <c r="BG68" s="311"/>
      <c r="BH68" s="311"/>
      <c r="BI68" s="311"/>
      <c r="BJ68" s="311"/>
      <c r="BK68" s="311"/>
      <c r="BL68" s="311"/>
      <c r="BM68" s="311"/>
      <c r="BN68" s="311"/>
      <c r="BO68" s="311"/>
      <c r="BP68" s="311"/>
      <c r="BQ68" s="311"/>
      <c r="BR68" s="311"/>
      <c r="BS68" s="311"/>
      <c r="BT68" s="311"/>
      <c r="BU68" s="311">
        <f t="shared" ref="BU68" si="24">SUM(BU62:CI67)</f>
        <v>0</v>
      </c>
      <c r="BV68" s="311"/>
      <c r="BW68" s="311"/>
      <c r="BX68" s="311"/>
      <c r="BY68" s="311"/>
      <c r="BZ68" s="311"/>
      <c r="CA68" s="311"/>
      <c r="CB68" s="311"/>
      <c r="CC68" s="311"/>
      <c r="CD68" s="311"/>
      <c r="CE68" s="311"/>
      <c r="CF68" s="311"/>
      <c r="CG68" s="311"/>
      <c r="CH68" s="311"/>
      <c r="CI68" s="311"/>
      <c r="CJ68" s="311">
        <f t="shared" ref="CJ68" si="25">SUM(CJ62:CX67)</f>
        <v>0</v>
      </c>
      <c r="CK68" s="311"/>
      <c r="CL68" s="311"/>
      <c r="CM68" s="311"/>
      <c r="CN68" s="311"/>
      <c r="CO68" s="311"/>
      <c r="CP68" s="311"/>
      <c r="CQ68" s="311"/>
      <c r="CR68" s="311"/>
      <c r="CS68" s="311"/>
      <c r="CT68" s="311"/>
      <c r="CU68" s="311"/>
      <c r="CV68" s="311"/>
      <c r="CW68" s="311"/>
      <c r="CX68" s="311"/>
      <c r="CY68" s="311">
        <f t="shared" ref="CY68" si="26">SUM(CY62:DM67)</f>
        <v>0</v>
      </c>
      <c r="CZ68" s="311"/>
      <c r="DA68" s="311"/>
      <c r="DB68" s="311"/>
      <c r="DC68" s="311"/>
      <c r="DD68" s="311"/>
      <c r="DE68" s="311"/>
      <c r="DF68" s="311"/>
      <c r="DG68" s="311"/>
      <c r="DH68" s="311"/>
      <c r="DI68" s="311"/>
      <c r="DJ68" s="311"/>
      <c r="DK68" s="311"/>
      <c r="DL68" s="311"/>
      <c r="DM68" s="311"/>
      <c r="DN68" s="311">
        <f>SUM(DN62:EB67)</f>
        <v>0</v>
      </c>
      <c r="DO68" s="311"/>
      <c r="DP68" s="311"/>
      <c r="DQ68" s="311"/>
      <c r="DR68" s="311"/>
      <c r="DS68" s="311"/>
      <c r="DT68" s="311"/>
      <c r="DU68" s="311"/>
      <c r="DV68" s="311"/>
      <c r="DW68" s="311"/>
      <c r="DX68" s="311"/>
      <c r="DY68" s="311"/>
      <c r="DZ68" s="311"/>
      <c r="EA68" s="311"/>
      <c r="EB68" s="311"/>
    </row>
    <row r="69" spans="1:132" s="6" customFormat="1" ht="15" customHeight="1" thickBot="1">
      <c r="A69" s="312"/>
      <c r="B69" s="313"/>
      <c r="C69" s="313"/>
      <c r="D69" s="313"/>
      <c r="E69" s="313"/>
      <c r="F69" s="313"/>
      <c r="G69" s="313"/>
      <c r="H69" s="313"/>
      <c r="I69" s="313"/>
      <c r="J69" s="314"/>
      <c r="K69" s="18"/>
      <c r="L69" s="315" t="s">
        <v>38</v>
      </c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09" t="s">
        <v>102</v>
      </c>
      <c r="AZ69" s="310"/>
      <c r="BA69" s="310"/>
      <c r="BB69" s="310"/>
      <c r="BC69" s="310"/>
      <c r="BD69" s="310"/>
      <c r="BE69" s="310"/>
      <c r="BF69" s="316">
        <f>SUM(BF55,BF61,BF68)</f>
        <v>0</v>
      </c>
      <c r="BG69" s="316"/>
      <c r="BH69" s="316"/>
      <c r="BI69" s="316"/>
      <c r="BJ69" s="316"/>
      <c r="BK69" s="316"/>
      <c r="BL69" s="316"/>
      <c r="BM69" s="316"/>
      <c r="BN69" s="316"/>
      <c r="BO69" s="316"/>
      <c r="BP69" s="316"/>
      <c r="BQ69" s="316"/>
      <c r="BR69" s="316"/>
      <c r="BS69" s="316"/>
      <c r="BT69" s="316"/>
      <c r="BU69" s="316">
        <f t="shared" ref="BU69" si="27">SUM(BU55,BU61,BU68)</f>
        <v>0</v>
      </c>
      <c r="BV69" s="316"/>
      <c r="BW69" s="316"/>
      <c r="BX69" s="316"/>
      <c r="BY69" s="316"/>
      <c r="BZ69" s="316"/>
      <c r="CA69" s="316"/>
      <c r="CB69" s="316"/>
      <c r="CC69" s="316"/>
      <c r="CD69" s="316"/>
      <c r="CE69" s="316"/>
      <c r="CF69" s="316"/>
      <c r="CG69" s="316"/>
      <c r="CH69" s="316"/>
      <c r="CI69" s="316"/>
      <c r="CJ69" s="316">
        <f t="shared" ref="CJ69" si="28">SUM(CJ55,CJ61,CJ68)</f>
        <v>0</v>
      </c>
      <c r="CK69" s="316"/>
      <c r="CL69" s="316"/>
      <c r="CM69" s="316"/>
      <c r="CN69" s="316"/>
      <c r="CO69" s="316"/>
      <c r="CP69" s="316"/>
      <c r="CQ69" s="316"/>
      <c r="CR69" s="316"/>
      <c r="CS69" s="316"/>
      <c r="CT69" s="316"/>
      <c r="CU69" s="316"/>
      <c r="CV69" s="316"/>
      <c r="CW69" s="316"/>
      <c r="CX69" s="316"/>
      <c r="CY69" s="316">
        <f t="shared" ref="CY69" si="29">SUM(CY55,CY61,CY68)</f>
        <v>0</v>
      </c>
      <c r="CZ69" s="316"/>
      <c r="DA69" s="316"/>
      <c r="DB69" s="316"/>
      <c r="DC69" s="316"/>
      <c r="DD69" s="316"/>
      <c r="DE69" s="316"/>
      <c r="DF69" s="316"/>
      <c r="DG69" s="316"/>
      <c r="DH69" s="316"/>
      <c r="DI69" s="316"/>
      <c r="DJ69" s="316"/>
      <c r="DK69" s="316"/>
      <c r="DL69" s="316"/>
      <c r="DM69" s="316"/>
      <c r="DN69" s="316">
        <f t="shared" ref="DN69" si="30">SUM(DN55,DN61,DN68)</f>
        <v>0</v>
      </c>
      <c r="DO69" s="316"/>
      <c r="DP69" s="316"/>
      <c r="DQ69" s="316"/>
      <c r="DR69" s="316"/>
      <c r="DS69" s="316"/>
      <c r="DT69" s="316"/>
      <c r="DU69" s="316"/>
      <c r="DV69" s="316"/>
      <c r="DW69" s="316"/>
      <c r="DX69" s="316"/>
      <c r="DY69" s="316"/>
      <c r="DZ69" s="316"/>
      <c r="EA69" s="316"/>
      <c r="EB69" s="316"/>
    </row>
    <row r="70" spans="1:132"/>
    <row r="71" spans="1:132" s="6" customFormat="1" ht="1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</row>
    <row r="72" spans="1:132" s="6" customFormat="1" ht="12">
      <c r="A72" s="58" t="s">
        <v>56</v>
      </c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  <c r="AA72" s="297"/>
      <c r="AB72" s="58"/>
      <c r="AC72" s="5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</row>
    <row r="73" spans="1:132" s="16" customFormat="1" ht="9.75">
      <c r="O73" s="299" t="s">
        <v>57</v>
      </c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  <c r="AD73" s="300" t="s">
        <v>58</v>
      </c>
      <c r="AE73" s="300"/>
      <c r="AF73" s="300"/>
      <c r="AG73" s="300"/>
      <c r="AH73" s="300"/>
      <c r="AI73" s="300"/>
      <c r="AJ73" s="300"/>
      <c r="AK73" s="300"/>
      <c r="AL73" s="300"/>
      <c r="AM73" s="300"/>
      <c r="AN73" s="300"/>
      <c r="AO73" s="300"/>
      <c r="AP73" s="300"/>
      <c r="AQ73" s="300"/>
      <c r="AR73" s="300"/>
      <c r="AS73" s="300"/>
      <c r="AT73" s="300"/>
      <c r="AU73" s="300"/>
      <c r="AV73" s="300"/>
      <c r="AW73" s="300"/>
      <c r="AX73" s="300"/>
      <c r="AY73" s="300"/>
      <c r="AZ73" s="300"/>
      <c r="BA73" s="300"/>
      <c r="BB73" s="300"/>
      <c r="BC73" s="300"/>
      <c r="BD73" s="300"/>
      <c r="BE73" s="300"/>
    </row>
    <row r="74" spans="1:132" s="6" customFormat="1" ht="12">
      <c r="A74" s="301" t="s">
        <v>59</v>
      </c>
      <c r="B74" s="301"/>
      <c r="C74" s="302"/>
      <c r="D74" s="302"/>
      <c r="E74" s="302"/>
      <c r="F74" s="302"/>
      <c r="G74" s="303" t="s">
        <v>59</v>
      </c>
      <c r="H74" s="303"/>
      <c r="I74" s="58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301">
        <v>20</v>
      </c>
      <c r="AA74" s="301"/>
      <c r="AB74" s="301"/>
      <c r="AC74" s="301"/>
      <c r="AD74" s="304"/>
      <c r="AE74" s="304"/>
      <c r="AF74" s="304"/>
      <c r="AG74" s="58"/>
      <c r="AH74" s="58" t="s">
        <v>19</v>
      </c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</row>
    <row r="75" spans="1:132"/>
    <row r="76" spans="1:132" s="16" customFormat="1" ht="9.75">
      <c r="E76" s="16" t="s">
        <v>60</v>
      </c>
    </row>
    <row r="77" spans="1:132" s="2" customFormat="1" ht="9.75">
      <c r="A77" s="1" t="s">
        <v>110</v>
      </c>
    </row>
    <row r="78" spans="1:132" s="2" customFormat="1" ht="56.25" customHeight="1">
      <c r="A78" s="296" t="s">
        <v>61</v>
      </c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U78" s="296"/>
      <c r="CV78" s="296"/>
      <c r="CW78" s="296"/>
      <c r="CX78" s="296"/>
    </row>
    <row r="79" spans="1:132" s="2" customFormat="1" ht="9.75">
      <c r="A79" s="1" t="s">
        <v>62</v>
      </c>
    </row>
  </sheetData>
  <mergeCells count="354">
    <mergeCell ref="A1:CX1"/>
    <mergeCell ref="A2:CX2"/>
    <mergeCell ref="A4:CB4"/>
    <mergeCell ref="AC5:AS5"/>
    <mergeCell ref="AT5:AW5"/>
    <mergeCell ref="AX5:BA5"/>
    <mergeCell ref="CC5:CX5"/>
    <mergeCell ref="CC6:CX6"/>
    <mergeCell ref="CC7:CI7"/>
    <mergeCell ref="CJ7:CQ7"/>
    <mergeCell ref="CR7:CX7"/>
    <mergeCell ref="N8:BP8"/>
    <mergeCell ref="CC8:CX8"/>
    <mergeCell ref="CC9:CX9"/>
    <mergeCell ref="CC10:CX11"/>
    <mergeCell ref="U11:BS11"/>
    <mergeCell ref="BA12:BY12"/>
    <mergeCell ref="CC12:CM13"/>
    <mergeCell ref="CN12:CX13"/>
    <mergeCell ref="A13:BI13"/>
    <mergeCell ref="V14:AE14"/>
    <mergeCell ref="CC14:CX14"/>
    <mergeCell ref="Z15:BZ15"/>
    <mergeCell ref="A16:BZ16"/>
    <mergeCell ref="A18:J20"/>
    <mergeCell ref="K18:AX20"/>
    <mergeCell ref="AY18:BE20"/>
    <mergeCell ref="BF18:BT20"/>
    <mergeCell ref="BU18:CI20"/>
    <mergeCell ref="CJ18:CX20"/>
    <mergeCell ref="CY18:DM20"/>
    <mergeCell ref="DN18:EB20"/>
    <mergeCell ref="A21:J23"/>
    <mergeCell ref="K21:AX21"/>
    <mergeCell ref="AY21:BE23"/>
    <mergeCell ref="BF21:BT23"/>
    <mergeCell ref="BU21:CI23"/>
    <mergeCell ref="CJ21:CX23"/>
    <mergeCell ref="CY21:DM23"/>
    <mergeCell ref="DN21:EB23"/>
    <mergeCell ref="K22:AX22"/>
    <mergeCell ref="L23:AX23"/>
    <mergeCell ref="A24:J24"/>
    <mergeCell ref="L24:AX24"/>
    <mergeCell ref="AY24:BE24"/>
    <mergeCell ref="BF24:BT24"/>
    <mergeCell ref="BU24:CI24"/>
    <mergeCell ref="CJ24:CX24"/>
    <mergeCell ref="CY24:DM24"/>
    <mergeCell ref="DN24:EB24"/>
    <mergeCell ref="A25:J25"/>
    <mergeCell ref="L25:AX25"/>
    <mergeCell ref="AY25:BE25"/>
    <mergeCell ref="BF25:BT25"/>
    <mergeCell ref="BU25:CI25"/>
    <mergeCell ref="CJ25:CX25"/>
    <mergeCell ref="CY25:DM25"/>
    <mergeCell ref="DN25:EB25"/>
    <mergeCell ref="A26:J26"/>
    <mergeCell ref="L26:AX26"/>
    <mergeCell ref="AY26:BE26"/>
    <mergeCell ref="BF26:BT26"/>
    <mergeCell ref="BU26:CI26"/>
    <mergeCell ref="CJ26:CX26"/>
    <mergeCell ref="CY26:DM26"/>
    <mergeCell ref="DN26:EB26"/>
    <mergeCell ref="A27:J27"/>
    <mergeCell ref="L27:AX27"/>
    <mergeCell ref="AY27:BE27"/>
    <mergeCell ref="BF27:BT27"/>
    <mergeCell ref="BU27:CI27"/>
    <mergeCell ref="CJ27:CX27"/>
    <mergeCell ref="CY27:DM27"/>
    <mergeCell ref="DN27:EB27"/>
    <mergeCell ref="A28:J28"/>
    <mergeCell ref="L28:AX28"/>
    <mergeCell ref="AY28:BE28"/>
    <mergeCell ref="BF28:BT28"/>
    <mergeCell ref="BU28:CI28"/>
    <mergeCell ref="CJ28:CX28"/>
    <mergeCell ref="CY28:DM28"/>
    <mergeCell ref="DN28:EB28"/>
    <mergeCell ref="A29:J29"/>
    <mergeCell ref="L29:AX29"/>
    <mergeCell ref="AY29:BE29"/>
    <mergeCell ref="BF29:BT29"/>
    <mergeCell ref="BU29:CI29"/>
    <mergeCell ref="CJ29:CX29"/>
    <mergeCell ref="CY29:DM29"/>
    <mergeCell ref="DN29:EB29"/>
    <mergeCell ref="A30:J30"/>
    <mergeCell ref="L30:AX30"/>
    <mergeCell ref="AY30:BE30"/>
    <mergeCell ref="BF30:BT30"/>
    <mergeCell ref="BU30:CI30"/>
    <mergeCell ref="CJ30:CX30"/>
    <mergeCell ref="CY30:DM30"/>
    <mergeCell ref="DN30:EB30"/>
    <mergeCell ref="A31:J31"/>
    <mergeCell ref="L31:AX31"/>
    <mergeCell ref="AY31:BE31"/>
    <mergeCell ref="BF31:BT31"/>
    <mergeCell ref="BU31:CI31"/>
    <mergeCell ref="CJ31:CX31"/>
    <mergeCell ref="CY31:DM31"/>
    <mergeCell ref="DN31:EB31"/>
    <mergeCell ref="A32:J32"/>
    <mergeCell ref="L32:AX32"/>
    <mergeCell ref="AY32:BE32"/>
    <mergeCell ref="BF32:BT32"/>
    <mergeCell ref="BU32:CI32"/>
    <mergeCell ref="CJ32:CX32"/>
    <mergeCell ref="CY32:DM32"/>
    <mergeCell ref="DN32:EB32"/>
    <mergeCell ref="A33:J34"/>
    <mergeCell ref="K33:AX33"/>
    <mergeCell ref="AY33:BE34"/>
    <mergeCell ref="BF33:BT34"/>
    <mergeCell ref="BU33:CI34"/>
    <mergeCell ref="CJ33:CX34"/>
    <mergeCell ref="CY33:DM34"/>
    <mergeCell ref="DN33:EB34"/>
    <mergeCell ref="L34:AX34"/>
    <mergeCell ref="A35:J35"/>
    <mergeCell ref="L35:AX35"/>
    <mergeCell ref="AY35:BE35"/>
    <mergeCell ref="BF35:BT35"/>
    <mergeCell ref="BU35:CI35"/>
    <mergeCell ref="CJ35:CX35"/>
    <mergeCell ref="CY35:DM35"/>
    <mergeCell ref="DN35:EB35"/>
    <mergeCell ref="A36:J36"/>
    <mergeCell ref="L36:AX36"/>
    <mergeCell ref="AY36:BE36"/>
    <mergeCell ref="BF36:BT36"/>
    <mergeCell ref="BU36:CI36"/>
    <mergeCell ref="CJ36:CX36"/>
    <mergeCell ref="CY36:DM36"/>
    <mergeCell ref="DN36:EB36"/>
    <mergeCell ref="A37:J37"/>
    <mergeCell ref="L37:AX37"/>
    <mergeCell ref="AY37:BE37"/>
    <mergeCell ref="BF37:BT37"/>
    <mergeCell ref="BU37:CI37"/>
    <mergeCell ref="CJ37:CX37"/>
    <mergeCell ref="CY37:DM37"/>
    <mergeCell ref="DN37:EB37"/>
    <mergeCell ref="A38:J38"/>
    <mergeCell ref="L38:AX38"/>
    <mergeCell ref="AY38:BE38"/>
    <mergeCell ref="BF38:BT38"/>
    <mergeCell ref="BU38:CI38"/>
    <mergeCell ref="CJ38:CX38"/>
    <mergeCell ref="CY38:DM38"/>
    <mergeCell ref="DN38:EB38"/>
    <mergeCell ref="A39:J39"/>
    <mergeCell ref="L39:AX39"/>
    <mergeCell ref="AY39:BE39"/>
    <mergeCell ref="BF39:BT39"/>
    <mergeCell ref="BU39:CI39"/>
    <mergeCell ref="CJ39:CX39"/>
    <mergeCell ref="CY39:DM39"/>
    <mergeCell ref="DN39:EB39"/>
    <mergeCell ref="A40:J40"/>
    <mergeCell ref="L40:AX40"/>
    <mergeCell ref="AY40:BE40"/>
    <mergeCell ref="BF40:BT40"/>
    <mergeCell ref="BU40:CI40"/>
    <mergeCell ref="CJ40:CX40"/>
    <mergeCell ref="CY40:DM40"/>
    <mergeCell ref="DN40:EB40"/>
    <mergeCell ref="A41:J41"/>
    <mergeCell ref="L41:AX41"/>
    <mergeCell ref="AY41:BE41"/>
    <mergeCell ref="BF41:BT41"/>
    <mergeCell ref="BU41:CI41"/>
    <mergeCell ref="CJ41:CX41"/>
    <mergeCell ref="CY41:DM41"/>
    <mergeCell ref="DN41:EB41"/>
    <mergeCell ref="A44:J46"/>
    <mergeCell ref="K44:AX46"/>
    <mergeCell ref="AY44:BE46"/>
    <mergeCell ref="BF44:BT46"/>
    <mergeCell ref="BU44:CI46"/>
    <mergeCell ref="CJ44:CX46"/>
    <mergeCell ref="CY44:DM46"/>
    <mergeCell ref="DN44:EB46"/>
    <mergeCell ref="A47:J49"/>
    <mergeCell ref="K47:AX47"/>
    <mergeCell ref="AY47:BE49"/>
    <mergeCell ref="BF47:BT49"/>
    <mergeCell ref="BU47:CI49"/>
    <mergeCell ref="CJ47:CX49"/>
    <mergeCell ref="CY47:DM49"/>
    <mergeCell ref="DN47:EB49"/>
    <mergeCell ref="K48:AX48"/>
    <mergeCell ref="L49:AX49"/>
    <mergeCell ref="A50:J50"/>
    <mergeCell ref="L50:AX50"/>
    <mergeCell ref="AY50:BE50"/>
    <mergeCell ref="BF50:BT50"/>
    <mergeCell ref="BU50:CI50"/>
    <mergeCell ref="CJ50:CX50"/>
    <mergeCell ref="CY50:DM50"/>
    <mergeCell ref="DN50:EB50"/>
    <mergeCell ref="A51:J51"/>
    <mergeCell ref="L51:AX51"/>
    <mergeCell ref="AY51:BE51"/>
    <mergeCell ref="BF51:BT51"/>
    <mergeCell ref="BU51:CI51"/>
    <mergeCell ref="CJ51:CX51"/>
    <mergeCell ref="CY51:DM51"/>
    <mergeCell ref="DN51:EB51"/>
    <mergeCell ref="A52:J52"/>
    <mergeCell ref="L52:AX52"/>
    <mergeCell ref="AY52:BE52"/>
    <mergeCell ref="BF52:BT52"/>
    <mergeCell ref="BU52:CI52"/>
    <mergeCell ref="CJ52:CX52"/>
    <mergeCell ref="CY52:DM52"/>
    <mergeCell ref="DN52:EB52"/>
    <mergeCell ref="A53:J53"/>
    <mergeCell ref="L53:AX53"/>
    <mergeCell ref="AY53:BE53"/>
    <mergeCell ref="BF53:BT53"/>
    <mergeCell ref="BU53:CI53"/>
    <mergeCell ref="CJ53:CX53"/>
    <mergeCell ref="CY53:DM53"/>
    <mergeCell ref="DN53:EB53"/>
    <mergeCell ref="A54:J54"/>
    <mergeCell ref="L54:AX54"/>
    <mergeCell ref="AY54:BE54"/>
    <mergeCell ref="BF54:BT54"/>
    <mergeCell ref="BU54:CI54"/>
    <mergeCell ref="CJ54:CX54"/>
    <mergeCell ref="CY54:DM54"/>
    <mergeCell ref="DN54:EB54"/>
    <mergeCell ref="A55:J55"/>
    <mergeCell ref="L55:AX55"/>
    <mergeCell ref="AY55:BE55"/>
    <mergeCell ref="BF55:BT55"/>
    <mergeCell ref="BU55:CI55"/>
    <mergeCell ref="CJ55:CX55"/>
    <mergeCell ref="CY55:DM55"/>
    <mergeCell ref="DN55:EB55"/>
    <mergeCell ref="A56:J57"/>
    <mergeCell ref="K56:AX56"/>
    <mergeCell ref="AY56:BE57"/>
    <mergeCell ref="BF56:BT57"/>
    <mergeCell ref="BU56:CI57"/>
    <mergeCell ref="CJ56:CX57"/>
    <mergeCell ref="CY56:DM57"/>
    <mergeCell ref="DN56:EB57"/>
    <mergeCell ref="L57:AX57"/>
    <mergeCell ref="A58:J58"/>
    <mergeCell ref="L58:AX58"/>
    <mergeCell ref="AY58:BE58"/>
    <mergeCell ref="BF58:BT58"/>
    <mergeCell ref="BU58:CI58"/>
    <mergeCell ref="CJ58:CX58"/>
    <mergeCell ref="CY58:DM58"/>
    <mergeCell ref="DN58:EB58"/>
    <mergeCell ref="A59:J59"/>
    <mergeCell ref="L59:AX59"/>
    <mergeCell ref="AY59:BE59"/>
    <mergeCell ref="BF59:BT59"/>
    <mergeCell ref="BU59:CI59"/>
    <mergeCell ref="CJ59:CX59"/>
    <mergeCell ref="CY59:DM59"/>
    <mergeCell ref="DN59:EB59"/>
    <mergeCell ref="A60:J60"/>
    <mergeCell ref="L60:AX60"/>
    <mergeCell ref="AY60:BE60"/>
    <mergeCell ref="BF60:BT60"/>
    <mergeCell ref="BU60:CI60"/>
    <mergeCell ref="CJ60:CX60"/>
    <mergeCell ref="CY60:DM60"/>
    <mergeCell ref="DN60:EB60"/>
    <mergeCell ref="A61:J61"/>
    <mergeCell ref="L61:AX61"/>
    <mergeCell ref="AY61:BE61"/>
    <mergeCell ref="BF61:BT61"/>
    <mergeCell ref="BU61:CI61"/>
    <mergeCell ref="CJ61:CX61"/>
    <mergeCell ref="CY61:DM61"/>
    <mergeCell ref="DN61:EB61"/>
    <mergeCell ref="A62:J63"/>
    <mergeCell ref="K62:AX62"/>
    <mergeCell ref="AY62:BE63"/>
    <mergeCell ref="BF62:BT63"/>
    <mergeCell ref="BU62:CI63"/>
    <mergeCell ref="CJ62:CX63"/>
    <mergeCell ref="CY62:DM63"/>
    <mergeCell ref="DN62:EB63"/>
    <mergeCell ref="L63:AX63"/>
    <mergeCell ref="A64:J64"/>
    <mergeCell ref="L64:AX64"/>
    <mergeCell ref="AY64:BE64"/>
    <mergeCell ref="BF64:BT64"/>
    <mergeCell ref="BU64:CI64"/>
    <mergeCell ref="CJ64:CX64"/>
    <mergeCell ref="CY64:DM64"/>
    <mergeCell ref="DN64:EB64"/>
    <mergeCell ref="A65:J65"/>
    <mergeCell ref="L65:AX65"/>
    <mergeCell ref="AY65:BE65"/>
    <mergeCell ref="BF65:BT65"/>
    <mergeCell ref="BU65:CI65"/>
    <mergeCell ref="CJ65:CX65"/>
    <mergeCell ref="CY65:DM65"/>
    <mergeCell ref="DN65:EB65"/>
    <mergeCell ref="A66:J66"/>
    <mergeCell ref="L66:AX66"/>
    <mergeCell ref="AY66:BE66"/>
    <mergeCell ref="BF66:BT66"/>
    <mergeCell ref="BU66:CI66"/>
    <mergeCell ref="CJ66:CX66"/>
    <mergeCell ref="CY66:DM66"/>
    <mergeCell ref="DN66:EB66"/>
    <mergeCell ref="A67:J67"/>
    <mergeCell ref="L67:AX67"/>
    <mergeCell ref="AY67:BE67"/>
    <mergeCell ref="BF67:BT67"/>
    <mergeCell ref="BU67:CI67"/>
    <mergeCell ref="CJ67:CX67"/>
    <mergeCell ref="CY67:DM67"/>
    <mergeCell ref="DN67:EB67"/>
    <mergeCell ref="A68:J68"/>
    <mergeCell ref="L68:AX68"/>
    <mergeCell ref="AY68:BE68"/>
    <mergeCell ref="BF68:BT68"/>
    <mergeCell ref="BU68:CI68"/>
    <mergeCell ref="CJ68:CX68"/>
    <mergeCell ref="CY68:DM68"/>
    <mergeCell ref="DN68:EB68"/>
    <mergeCell ref="A69:J69"/>
    <mergeCell ref="L69:AX69"/>
    <mergeCell ref="AY69:BE69"/>
    <mergeCell ref="BF69:BT69"/>
    <mergeCell ref="BU69:CI69"/>
    <mergeCell ref="CJ69:CX69"/>
    <mergeCell ref="CY69:DM69"/>
    <mergeCell ref="DN69:EB69"/>
    <mergeCell ref="A78:CX78"/>
    <mergeCell ref="O72:AA72"/>
    <mergeCell ref="AD72:BE72"/>
    <mergeCell ref="O73:AA73"/>
    <mergeCell ref="AD73:BE73"/>
    <mergeCell ref="A74:B74"/>
    <mergeCell ref="C74:F74"/>
    <mergeCell ref="G74:H74"/>
    <mergeCell ref="J74:Y74"/>
    <mergeCell ref="Z74:AC74"/>
    <mergeCell ref="AD74:AF74"/>
  </mergeCells>
  <dataValidations disablePrompts="1" count="1">
    <dataValidation type="list" allowBlank="1" showInputMessage="1" showErrorMessage="1" sqref="V14">
      <formula1>"тыс. руб.,млн. руб."</formula1>
    </dataValidation>
  </dataValidations>
  <pageMargins left="0.78740157480314965" right="0.72" top="0.59055118110236227" bottom="0.39370078740157483" header="0.19685039370078741" footer="0.19685039370078741"/>
  <pageSetup paperSize="9" scale="7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Инструкция по заполнению</vt:lpstr>
      <vt:lpstr>РасшифровкиДата1</vt:lpstr>
      <vt:lpstr>РасшифровкиДата2</vt:lpstr>
      <vt:lpstr>РасшифровкиДата3</vt:lpstr>
      <vt:lpstr>РасшифровкиДата4</vt:lpstr>
      <vt:lpstr>РасшифровкиДата5</vt:lpstr>
      <vt:lpstr>КП  ФЛ</vt:lpstr>
      <vt:lpstr>Баланс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dmitriy.diachenko@tsintegr.com</dc:creator>
  <cp:lastModifiedBy>Касаткина Валентина Сергеевна</cp:lastModifiedBy>
  <cp:lastPrinted>2019-09-05T09:09:44Z</cp:lastPrinted>
  <dcterms:created xsi:type="dcterms:W3CDTF">2010-08-04T13:35:22Z</dcterms:created>
  <dcterms:modified xsi:type="dcterms:W3CDTF">2020-04-01T16:53:39Z</dcterms:modified>
</cp:coreProperties>
</file>